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Kopejie projekti\2015_Industriālā zona Līvānos\29 09 2016_DDS\"/>
    </mc:Choice>
  </mc:AlternateContent>
  <bookViews>
    <workbookView xWindow="0" yWindow="0" windowWidth="19440" windowHeight="12195" tabRatio="963" activeTab="1"/>
  </bookViews>
  <sheets>
    <sheet name="KOPT" sheetId="153" r:id="rId1"/>
    <sheet name="Ū Stac" sheetId="162" r:id="rId2"/>
    <sheet name="ŪKT Fabr" sheetId="163" r:id="rId3"/>
    <sheet name="Ū Saules" sheetId="164" r:id="rId4"/>
    <sheet name="ŪKT Celtn" sheetId="165" r:id="rId5"/>
    <sheet name="ŪKT Stirnu" sheetId="166" r:id="rId6"/>
    <sheet name="Ū M.Stirnu" sheetId="167" r:id="rId7"/>
    <sheet name="LK Celtn " sheetId="157" r:id="rId8"/>
  </sheets>
  <definedNames>
    <definedName name="_xlnm.Print_Area" localSheetId="0">KOPT!$A$1:$D$32</definedName>
    <definedName name="_xlnm.Print_Area" localSheetId="7">'LK Celtn '!$A$1:$O$55</definedName>
    <definedName name="_xlnm.Print_Area" localSheetId="6">'Ū M.Stirnu'!$A$1:$O$60</definedName>
    <definedName name="_xlnm.Print_Area" localSheetId="3">'Ū Saules'!$A$1:$O$85</definedName>
    <definedName name="_xlnm.Print_Area" localSheetId="1">'Ū Stac'!$A$1:$O$100</definedName>
    <definedName name="_xlnm.Print_Area" localSheetId="4">'ŪKT Celtn'!$A$1:$O$223</definedName>
    <definedName name="_xlnm.Print_Area" localSheetId="2">'ŪKT Fabr'!$A$1:$O$223</definedName>
    <definedName name="_xlnm.Print_Area" localSheetId="5">'ŪKT Stirnu'!$A$1:$O$151</definedName>
    <definedName name="_xlnm.Print_Titles" localSheetId="0">KOPT!$9:$12</definedName>
    <definedName name="_xlnm.Print_Titles" localSheetId="7">'LK Celtn '!$8:$10</definedName>
    <definedName name="_xlnm.Print_Titles" localSheetId="6">'Ū M.Stirnu'!$8:$10</definedName>
    <definedName name="_xlnm.Print_Titles" localSheetId="3">'Ū Saules'!$8:$10</definedName>
    <definedName name="_xlnm.Print_Titles" localSheetId="1">'Ū Stac'!$8:$10</definedName>
    <definedName name="_xlnm.Print_Titles" localSheetId="4">'ŪKT Celtn'!$8:$10</definedName>
    <definedName name="_xlnm.Print_Titles" localSheetId="2">'ŪKT Fabr'!$8:$10</definedName>
    <definedName name="_xlnm.Print_Titles" localSheetId="5">'ŪKT Stirnu'!$8:$10</definedName>
  </definedNames>
  <calcPr calcId="152511"/>
</workbook>
</file>

<file path=xl/calcChain.xml><?xml version="1.0" encoding="utf-8"?>
<calcChain xmlns="http://schemas.openxmlformats.org/spreadsheetml/2006/main">
  <c r="D37" i="157" l="1"/>
  <c r="D39" i="157" s="1"/>
  <c r="D36" i="157"/>
  <c r="D19" i="157"/>
  <c r="D20" i="157" s="1"/>
  <c r="D21" i="157" s="1"/>
  <c r="D18" i="157"/>
  <c r="D17" i="157"/>
  <c r="D16" i="157"/>
  <c r="D15" i="157"/>
  <c r="D32" i="167"/>
  <c r="D33" i="167" s="1"/>
  <c r="D22" i="167"/>
  <c r="D21" i="167"/>
  <c r="D20" i="167"/>
  <c r="D19" i="167"/>
  <c r="D126" i="165"/>
  <c r="D127" i="165" s="1"/>
  <c r="D19" i="165"/>
  <c r="D18" i="165"/>
  <c r="D17" i="165"/>
  <c r="D16" i="165"/>
  <c r="D14" i="157" l="1"/>
  <c r="D15" i="167"/>
  <c r="D15" i="165"/>
  <c r="K53" i="167"/>
  <c r="K55" i="167" s="1"/>
  <c r="N48" i="157"/>
  <c r="K48" i="157"/>
  <c r="K216" i="165"/>
  <c r="K218" i="165" s="1"/>
  <c r="L48" i="157"/>
  <c r="N53" i="167"/>
  <c r="N55" i="167" s="1"/>
  <c r="M53" i="167"/>
  <c r="M54" i="167" s="1"/>
  <c r="O54" i="167" s="1"/>
  <c r="M216" i="165"/>
  <c r="N216" i="165"/>
  <c r="N218" i="165" s="1"/>
  <c r="M48" i="157"/>
  <c r="L53" i="167"/>
  <c r="L55" i="167" s="1"/>
  <c r="O53" i="167" l="1"/>
  <c r="K216" i="163"/>
  <c r="M216" i="163"/>
  <c r="M55" i="167"/>
  <c r="M217" i="165"/>
  <c r="O217" i="165" s="1"/>
  <c r="O48" i="157"/>
  <c r="L216" i="165"/>
  <c r="L218" i="165" s="1"/>
  <c r="O216" i="165"/>
  <c r="O55" i="167"/>
  <c r="L216" i="163" l="1"/>
  <c r="L218" i="163" s="1"/>
  <c r="M218" i="165"/>
  <c r="K218" i="163"/>
  <c r="N216" i="163"/>
  <c r="O216" i="163"/>
  <c r="O6" i="167"/>
  <c r="O218" i="165"/>
  <c r="M217" i="163"/>
  <c r="M78" i="164"/>
  <c r="N78" i="164"/>
  <c r="N80" i="164" s="1"/>
  <c r="N50" i="157"/>
  <c r="L50" i="157"/>
  <c r="K50" i="157"/>
  <c r="M93" i="162" l="1"/>
  <c r="K93" i="162"/>
  <c r="K95" i="162" s="1"/>
  <c r="N93" i="162"/>
  <c r="N95" i="162" s="1"/>
  <c r="L93" i="162"/>
  <c r="L95" i="162" s="1"/>
  <c r="K78" i="164"/>
  <c r="K80" i="164" s="1"/>
  <c r="O78" i="164"/>
  <c r="N218" i="163"/>
  <c r="O217" i="163"/>
  <c r="M144" i="166"/>
  <c r="L144" i="166"/>
  <c r="L146" i="166" s="1"/>
  <c r="N144" i="166"/>
  <c r="N146" i="166" s="1"/>
  <c r="M79" i="164"/>
  <c r="O79" i="164" s="1"/>
  <c r="O6" i="165"/>
  <c r="L78" i="164"/>
  <c r="L80" i="164" s="1"/>
  <c r="M218" i="163"/>
  <c r="M49" i="157"/>
  <c r="O49" i="157" s="1"/>
  <c r="M94" i="162" l="1"/>
  <c r="O94" i="162" s="1"/>
  <c r="O93" i="162"/>
  <c r="O80" i="164"/>
  <c r="O218" i="163"/>
  <c r="K144" i="166"/>
  <c r="K146" i="166" s="1"/>
  <c r="M145" i="166"/>
  <c r="O145" i="166" s="1"/>
  <c r="O144" i="166"/>
  <c r="M80" i="164"/>
  <c r="O50" i="157"/>
  <c r="M50" i="157"/>
  <c r="O95" i="162" l="1"/>
  <c r="M95" i="162"/>
  <c r="O146" i="166"/>
  <c r="O6" i="166" s="1"/>
  <c r="O6" i="162"/>
  <c r="O6" i="164"/>
  <c r="O6" i="163"/>
  <c r="M146" i="166"/>
  <c r="O6" i="157"/>
  <c r="D13" i="153" l="1"/>
  <c r="D16" i="153" s="1"/>
  <c r="D17" i="153" s="1"/>
  <c r="D18" i="153" s="1"/>
  <c r="D19" i="153" s="1"/>
  <c r="D20" i="153" s="1"/>
</calcChain>
</file>

<file path=xl/sharedStrings.xml><?xml version="1.0" encoding="utf-8"?>
<sst xmlns="http://schemas.openxmlformats.org/spreadsheetml/2006/main" count="2366" uniqueCount="691">
  <si>
    <t>KOPĀ</t>
  </si>
  <si>
    <t>Būves nosaukums:</t>
  </si>
  <si>
    <t>Objekta nosaukums:</t>
  </si>
  <si>
    <t>Objekta adrese:</t>
  </si>
  <si>
    <t>Pasūtījuma Nr.</t>
  </si>
  <si>
    <t>Nr.p.k.</t>
  </si>
  <si>
    <t>Darba nosaukums</t>
  </si>
  <si>
    <t>Mērvienība</t>
  </si>
  <si>
    <t>Daudzums</t>
  </si>
  <si>
    <t>Vienības izmaksas</t>
  </si>
  <si>
    <t>Laika norma (c/h)</t>
  </si>
  <si>
    <t>Darbietilpība (c/h)</t>
  </si>
  <si>
    <t>Kopā uz visu apjomu</t>
  </si>
  <si>
    <t>Kopā</t>
  </si>
  <si>
    <t>Tiešās izmaksas kopā</t>
  </si>
  <si>
    <t>Būves adrese:</t>
  </si>
  <si>
    <t>Objekta Nr.</t>
  </si>
  <si>
    <t>Objekta nosaukums</t>
  </si>
  <si>
    <t>PAVISAM BŪVNIECĪBAS IZMAKSAS</t>
  </si>
  <si>
    <t>Sastādīja</t>
  </si>
  <si>
    <t>Materiālu, būvgružu transporta izdevumi 5%</t>
  </si>
  <si>
    <t>Būvprojekta vadītājs</t>
  </si>
  <si>
    <t>Pārbaudīja</t>
  </si>
  <si>
    <t>kpl.</t>
  </si>
  <si>
    <t>PVN 21%</t>
  </si>
  <si>
    <t>Finanšu rezerve neparedzētiem darbiem 5%</t>
  </si>
  <si>
    <r>
      <t>Objekta izmaksas (</t>
    </r>
    <r>
      <rPr>
        <i/>
        <sz val="10"/>
        <rFont val="Arial"/>
        <family val="2"/>
        <charset val="186"/>
      </rPr>
      <t>euro</t>
    </r>
    <r>
      <rPr>
        <sz val="10"/>
        <rFont val="Arial"/>
        <family val="2"/>
      </rPr>
      <t xml:space="preserve">) </t>
    </r>
  </si>
  <si>
    <r>
      <t>Tāmes tiešās izmaksas</t>
    </r>
    <r>
      <rPr>
        <i/>
        <sz val="11"/>
        <rFont val="Arial"/>
        <family val="2"/>
        <charset val="186"/>
      </rPr>
      <t xml:space="preserve"> euro</t>
    </r>
    <r>
      <rPr>
        <sz val="11"/>
        <rFont val="Arial"/>
        <family val="2"/>
      </rPr>
      <t xml:space="preserve"> bez PVN</t>
    </r>
  </si>
  <si>
    <t>Darba samaksas likme (euro/h)</t>
  </si>
  <si>
    <t>Darba alga (euro)</t>
  </si>
  <si>
    <t>Materiāli (euro)</t>
  </si>
  <si>
    <t>Mehānismi (euro)</t>
  </si>
  <si>
    <t>Kopā (euro)</t>
  </si>
  <si>
    <t>Summa (euro)</t>
  </si>
  <si>
    <t>BŪVNIECĪBAS KOPTĀME</t>
  </si>
  <si>
    <t>Tāme sastādīta: 2016.gada</t>
  </si>
  <si>
    <t xml:space="preserve">FABRIKAS, CELTNIECĪBAS UN STIRNU IELAS INFRASTRUKTŪRAS JAUNBŪVE UN </t>
  </si>
  <si>
    <t>REKONSTRUKCIJA UŅĒMĒJDARBĪBAS ATTĪSTĪBAI LĪVĀNU INDUSTRIĀLAJĀ ZONĀ</t>
  </si>
  <si>
    <t>JAUNBŪVE UN REKONSTRUKCIJAS DARBI</t>
  </si>
  <si>
    <t>LĪVĀNOS</t>
  </si>
  <si>
    <t>Tāme sastādīta: 2016.gada jūnijā</t>
  </si>
  <si>
    <t xml:space="preserve">FABRIKAS, CELTNIECĪBAS UN STIRNU IELAS INFRASTRUKTŪRAS </t>
  </si>
  <si>
    <t xml:space="preserve">JAUNBŪVE UN REKONSTRUKCIJA UŅĒMĒJDARBĪBAS </t>
  </si>
  <si>
    <t>ATTĪSTĪBAI LĪVĀNU INDUSTRIĀLAJĀ ZONĀ</t>
  </si>
  <si>
    <t>JAUNBŪVES UN REKONSTRUKCIJAS DARBI</t>
  </si>
  <si>
    <t>m</t>
  </si>
  <si>
    <t>gb.</t>
  </si>
  <si>
    <t xml:space="preserve"> 1.1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</si>
  <si>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</si>
  <si>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</si>
  <si>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</si>
  <si>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</si>
  <si>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</si>
  <si>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 xml:space="preserve"> 1.7</t>
  </si>
  <si>
    <t xml:space="preserve"> 1.8</t>
  </si>
  <si>
    <t xml:space="preserve"> 1.9</t>
  </si>
  <si>
    <t xml:space="preserve"> 1.10</t>
  </si>
  <si>
    <t xml:space="preserve"> 1.11</t>
  </si>
  <si>
    <t xml:space="preserve"> 1.12</t>
  </si>
  <si>
    <t xml:space="preserve"> 1.13</t>
  </si>
  <si>
    <t xml:space="preserve"> 1.14</t>
  </si>
  <si>
    <t xml:space="preserve"> 1.15</t>
  </si>
  <si>
    <t xml:space="preserve"> 1.16</t>
  </si>
  <si>
    <t xml:space="preserve"> 1.17</t>
  </si>
  <si>
    <t xml:space="preserve"> 1.18</t>
  </si>
  <si>
    <t xml:space="preserve"> 1.19</t>
  </si>
  <si>
    <t xml:space="preserve"> 1.20</t>
  </si>
  <si>
    <t xml:space="preserve"> 1.21</t>
  </si>
  <si>
    <t xml:space="preserve"> 1.22</t>
  </si>
  <si>
    <t xml:space="preserve"> 1.23</t>
  </si>
  <si>
    <t xml:space="preserve"> 2.1</t>
  </si>
  <si>
    <t xml:space="preserve"> 2.2</t>
  </si>
  <si>
    <t xml:space="preserve"> 2.3</t>
  </si>
  <si>
    <t xml:space="preserve"> 2.4</t>
  </si>
  <si>
    <t xml:space="preserve"> 2.5</t>
  </si>
  <si>
    <t xml:space="preserve"> 2.6</t>
  </si>
  <si>
    <t xml:space="preserve"> 2.7</t>
  </si>
  <si>
    <t xml:space="preserve"> 2.8</t>
  </si>
  <si>
    <t xml:space="preserve"> 2.9</t>
  </si>
  <si>
    <t xml:space="preserve"> 2.10</t>
  </si>
  <si>
    <t xml:space="preserve"> 2.11</t>
  </si>
  <si>
    <t xml:space="preserve"> 2.12</t>
  </si>
  <si>
    <t xml:space="preserve"> 2.13</t>
  </si>
  <si>
    <t xml:space="preserve"> 2.14</t>
  </si>
  <si>
    <t xml:space="preserve"> 2.15</t>
  </si>
  <si>
    <t xml:space="preserve"> 2.16</t>
  </si>
  <si>
    <t xml:space="preserve"> 2.17</t>
  </si>
  <si>
    <t xml:space="preserve"> 2.18</t>
  </si>
  <si>
    <t xml:space="preserve"> 2.19</t>
  </si>
  <si>
    <t xml:space="preserve"> 2.20</t>
  </si>
  <si>
    <t xml:space="preserve"> 2.21</t>
  </si>
  <si>
    <t xml:space="preserve"> 2.22</t>
  </si>
  <si>
    <t xml:space="preserve"> 2.23</t>
  </si>
  <si>
    <t xml:space="preserve"> 2.24</t>
  </si>
  <si>
    <t xml:space="preserve"> 2.25</t>
  </si>
  <si>
    <t xml:space="preserve"> 2.26</t>
  </si>
  <si>
    <t xml:space="preserve"> 2.27</t>
  </si>
  <si>
    <t xml:space="preserve"> 2.28</t>
  </si>
  <si>
    <t xml:space="preserve"> 2.29</t>
  </si>
  <si>
    <t xml:space="preserve"> 2.30</t>
  </si>
  <si>
    <t xml:space="preserve"> 2.31</t>
  </si>
  <si>
    <t xml:space="preserve"> 3.1</t>
  </si>
  <si>
    <t xml:space="preserve"> 3.2</t>
  </si>
  <si>
    <t xml:space="preserve"> 3.3</t>
  </si>
  <si>
    <t xml:space="preserve"> 3.4</t>
  </si>
  <si>
    <t xml:space="preserve"> 3.5</t>
  </si>
  <si>
    <t xml:space="preserve"> 3.6</t>
  </si>
  <si>
    <t xml:space="preserve"> 3.7</t>
  </si>
  <si>
    <t xml:space="preserve"> 3.8</t>
  </si>
  <si>
    <t xml:space="preserve"> 3.9</t>
  </si>
  <si>
    <t xml:space="preserve"> 3.10</t>
  </si>
  <si>
    <t xml:space="preserve"> 3.11</t>
  </si>
  <si>
    <t xml:space="preserve"> 3.12</t>
  </si>
  <si>
    <t xml:space="preserve"> 3.13</t>
  </si>
  <si>
    <t xml:space="preserve"> 3.14</t>
  </si>
  <si>
    <t xml:space="preserve"> 3.15</t>
  </si>
  <si>
    <t xml:space="preserve"> 3.16</t>
  </si>
  <si>
    <t xml:space="preserve"> 3.17</t>
  </si>
  <si>
    <t xml:space="preserve"> 3.18</t>
  </si>
  <si>
    <t xml:space="preserve"> 3.19</t>
  </si>
  <si>
    <t xml:space="preserve"> 3.20</t>
  </si>
  <si>
    <t xml:space="preserve"> 3.21</t>
  </si>
  <si>
    <t xml:space="preserve"> 3.22</t>
  </si>
  <si>
    <t xml:space="preserve"> 3.23</t>
  </si>
  <si>
    <t xml:space="preserve"> 3.24</t>
  </si>
  <si>
    <t xml:space="preserve"> 3.25</t>
  </si>
  <si>
    <t xml:space="preserve"> 3.26</t>
  </si>
  <si>
    <t xml:space="preserve"> 3.27</t>
  </si>
  <si>
    <t xml:space="preserve"> 3.28</t>
  </si>
  <si>
    <t xml:space="preserve"> 4.1</t>
  </si>
  <si>
    <t xml:space="preserve"> 4.2</t>
  </si>
  <si>
    <t xml:space="preserve"> 4.3</t>
  </si>
  <si>
    <t xml:space="preserve"> 4.4</t>
  </si>
  <si>
    <t xml:space="preserve"> 4.5</t>
  </si>
  <si>
    <t xml:space="preserve"> 4.6</t>
  </si>
  <si>
    <t xml:space="preserve"> 4.7</t>
  </si>
  <si>
    <t xml:space="preserve"> 4.8</t>
  </si>
  <si>
    <t xml:space="preserve"> 4.9</t>
  </si>
  <si>
    <t xml:space="preserve"> 4.10</t>
  </si>
  <si>
    <t xml:space="preserve"> 4.11</t>
  </si>
  <si>
    <t xml:space="preserve"> 4.12</t>
  </si>
  <si>
    <t xml:space="preserve"> 5.1</t>
  </si>
  <si>
    <t xml:space="preserve"> 5.2</t>
  </si>
  <si>
    <t xml:space="preserve"> 5.3</t>
  </si>
  <si>
    <t xml:space="preserve"> 5.4</t>
  </si>
  <si>
    <t xml:space="preserve"> 5.5</t>
  </si>
  <si>
    <t xml:space="preserve"> 5.6</t>
  </si>
  <si>
    <t xml:space="preserve"> 5.7</t>
  </si>
  <si>
    <t xml:space="preserve"> 5.8</t>
  </si>
  <si>
    <t xml:space="preserve"> 5.9</t>
  </si>
  <si>
    <t xml:space="preserve"> 5.10</t>
  </si>
  <si>
    <t xml:space="preserve"> 5.11</t>
  </si>
  <si>
    <t xml:space="preserve"> 5.12</t>
  </si>
  <si>
    <t xml:space="preserve"> 5.13</t>
  </si>
  <si>
    <t xml:space="preserve"> 5.14</t>
  </si>
  <si>
    <t xml:space="preserve"> 5.15</t>
  </si>
  <si>
    <t xml:space="preserve"> 5.16</t>
  </si>
  <si>
    <t xml:space="preserve"> 5.17</t>
  </si>
  <si>
    <t xml:space="preserve"> 5.18</t>
  </si>
  <si>
    <t xml:space="preserve"> 5.19</t>
  </si>
  <si>
    <t xml:space="preserve"> 5.20</t>
  </si>
  <si>
    <t>1</t>
  </si>
  <si>
    <t>4</t>
  </si>
  <si>
    <t>5</t>
  </si>
  <si>
    <t>6</t>
  </si>
  <si>
    <t>7</t>
  </si>
  <si>
    <r>
      <t>m</t>
    </r>
    <r>
      <rPr>
        <vertAlign val="superscript"/>
        <sz val="10"/>
        <rFont val="Arial"/>
        <family val="2"/>
        <charset val="186"/>
      </rPr>
      <t>3</t>
    </r>
  </si>
  <si>
    <t xml:space="preserve"> 1.24</t>
  </si>
  <si>
    <t xml:space="preserve"> 1.25</t>
  </si>
  <si>
    <t xml:space="preserve"> 1.26</t>
  </si>
  <si>
    <t xml:space="preserve"> 1.27</t>
  </si>
  <si>
    <t xml:space="preserve"> 1.28</t>
  </si>
  <si>
    <t xml:space="preserve"> 1.29</t>
  </si>
  <si>
    <t xml:space="preserve"> 1.30</t>
  </si>
  <si>
    <t xml:space="preserve"> 1.31</t>
  </si>
  <si>
    <t xml:space="preserve"> 1.32</t>
  </si>
  <si>
    <t xml:space="preserve"> 1.33</t>
  </si>
  <si>
    <t>Ū1 - Ūdensapgādes tīkls -Stacijas iela (no St-Ū1-1 līdz St-Ū1-5 ieskaitot)</t>
  </si>
  <si>
    <t xml:space="preserve">Zemes un montāžas darbi ŪKT tīklu darbu zonā </t>
  </si>
  <si>
    <t xml:space="preserve">Tranšejas rakšana un aizbēršana ūdensapgādes tīklu montāžai (ieskaitot grunts transportēšanu uz atbērtni un atpakaļ utt. katra komunikācija savā tranšejā) </t>
  </si>
  <si>
    <t xml:space="preserve">Esošās izraktās grunts transportēšana uz atbērtni (atbērtni nodrošina izpildītājs) </t>
  </si>
  <si>
    <t>Būvbedru aizbēršana ar pievesto smilšu grunti, kā arī noblīvēšana pa slāņiem un ar to saistītie darbi</t>
  </si>
  <si>
    <t>Izbūve ar betranšejas metodi</t>
  </si>
  <si>
    <t>Darba bedru rakšanas darbi un atjaunošana</t>
  </si>
  <si>
    <t>vietas</t>
  </si>
  <si>
    <t>Darba bedru nostiprināšana ar divpusējiem vairogiem pie dziļuma, kas lielāks par 2,00m</t>
  </si>
  <si>
    <t>Ūdensapgādes caurules OD160 ievilkšana, centrēšana apvalkcarulē OD400</t>
  </si>
  <si>
    <t>Esošā asfaltbetona seguma noņemšana (tranšejas sānu malu izzāģēšana taisnā līnijā)</t>
  </si>
  <si>
    <r>
      <t>m</t>
    </r>
    <r>
      <rPr>
        <vertAlign val="superscript"/>
        <sz val="10"/>
        <rFont val="Arial"/>
        <family val="2"/>
        <charset val="186"/>
      </rPr>
      <t>2</t>
    </r>
  </si>
  <si>
    <t>Asfalta seguma atjaunošana (b=10cm) tranšejas platumā paredzēt vertikālā savienojuma apstrādi ar atbilstošu bitumena mastiku</t>
  </si>
  <si>
    <t>Asfalta kārta AC-11 surf (h = 4 cm) asfalta ceļa seguma konstrukcijas atjaunošanai</t>
  </si>
  <si>
    <t>Asfalta kārta AC-22 base/bin (h = 6 cm) asfalta ceļa seguma konstrukcijas atjaunošanai</t>
  </si>
  <si>
    <t>Minerālmateriālu maisījums (h = 10 cm; frakcija 0 /45 mm) asfalta ceļa seguma konstrukcijas atjaunošanai</t>
  </si>
  <si>
    <t>Minerālmateriālu maisījums (h = 20 cm; frakcija 0 /65 mm) asfalta ceļa seguma konstrukcijas atjaunošanai</t>
  </si>
  <si>
    <t xml:space="preserve">Smilts slānis (drenējoša, salizturīga; h = 40 cm) asfalta ceļa seguma konstrukcijas atjaunošanai </t>
  </si>
  <si>
    <t>Esošā grants seguma noņemšana tranšejas platumā</t>
  </si>
  <si>
    <r>
      <t>m</t>
    </r>
    <r>
      <rPr>
        <vertAlign val="superscript"/>
        <sz val="10"/>
        <rFont val="Arial"/>
        <family val="2"/>
      </rPr>
      <t>2</t>
    </r>
  </si>
  <si>
    <t>Minerālmateriālu maisījums 0/32 s (h = 10 cm) grants ceļa seguma konstrukcijas atjaunošanai</t>
  </si>
  <si>
    <t>Minerālmateriālu maisījums 0/45 (h = 20 cm) grants ceļa seguma konstrukcijas atjaunošanai</t>
  </si>
  <si>
    <t xml:space="preserve">Smilts slānis (drenējoša, salizturīga; h = 40 cm) grants ceļa seguma konstrukcijas atjaunošanai </t>
  </si>
  <si>
    <t>Esošā betona bruģa noņemšana</t>
  </si>
  <si>
    <t xml:space="preserve">Smilts (kf&gt;3m/dnn; h =4 cm) </t>
  </si>
  <si>
    <t xml:space="preserve">Vidēji rupja smilts (kf&gt;3m/dnn; h =30 cm) </t>
  </si>
  <si>
    <t>Zāliena seguma atjaunošana, tai skaitā melnzemes uzvešana un izlīdzināšana hvid.=10cm slānī</t>
  </si>
  <si>
    <t>Tranšejas sieniņas nostiprināšana ar metāla vairogiem (divpusēji)</t>
  </si>
  <si>
    <t xml:space="preserve">Gruntsūdens līmens pazemināšana būvgrāvī </t>
  </si>
  <si>
    <t>Smilts pamatnes ierīkošana zem cauruļvadiem, h=15 cm</t>
  </si>
  <si>
    <r>
      <t>m</t>
    </r>
    <r>
      <rPr>
        <vertAlign val="superscript"/>
        <sz val="10"/>
        <rFont val="Arial"/>
        <family val="2"/>
      </rPr>
      <t>3</t>
    </r>
  </si>
  <si>
    <t>Smilšu grunts apbērums, h=30cm</t>
  </si>
  <si>
    <t>Caurule PE SDR17 PE100 OD160 ūdensapgādes (atbilstoši marķēta); PN10; H 2,0-3,0, montāža un ar to saistītie darbi</t>
  </si>
  <si>
    <t>Caurule PE SDR17 PE100 OD110 ūdensapgādes (atbilstoši marķēta); PN10; H 2,0-3,0, montāža un ar to saistītie darbi</t>
  </si>
  <si>
    <t>Caurule PE SDR17 PE100-RC OD160 ūdensapgādes (atbilstoši marķēta); PN10; H 2,0-3,0, montāža un ar to saistītie darbi</t>
  </si>
  <si>
    <t>Caurule PE SDR17 PE100 OD32 ūdensapgādes (atbilstoši marķēta); PN10; H 2,0-2,5, montāža un ar to saistītie darbi</t>
  </si>
  <si>
    <t xml:space="preserve">Caurule PE SDR17 PE100 OD400 (kā apvalkcaurule cauruļvada PE OD160 PN10 izbūvei zem dzelzceļa ar beztranšejas metodi, ar distanceriem); PN10; H 2,0-3,0, montāža un ar to saistītie darbi </t>
  </si>
  <si>
    <t>Ūdensvada trases nospraušana</t>
  </si>
  <si>
    <t>Ūdensvada hidrauliskā pārbaude un dezinfekcija</t>
  </si>
  <si>
    <t>Pieslēgums esošajam ūdensvadam OD250 mm</t>
  </si>
  <si>
    <t>Šķērsojumi ar esošajām inženierkomunikācijām, atšurfēšana, nepārsniedzot 3m dziļumu, minimālā platība 1m², maksimālais garums 5m</t>
  </si>
  <si>
    <t xml:space="preserve">Tāme sastādīta 2016.gada tirgus cenās, pamatojoties uz ŪKT daļas rasējumiem. </t>
  </si>
  <si>
    <t>FABRIKAS IELA</t>
  </si>
  <si>
    <t xml:space="preserve">Tranšejas rakšana un aizbēršana ūdensapgādes, kanalizācijas, kanalizācijas spiedvada tīklu montāžai (ieskaitot grunts transportēšanu uz atbērtni un atpakaļ utt. katra komunikācija savā tranšejā) </t>
  </si>
  <si>
    <t>Kanalizācijas spiedvada caurules OD160 ievilkšana, centrēšana apvalkcarulē OD400</t>
  </si>
  <si>
    <t>Esošā šķembu seguma noņemšana tranšejas platumā</t>
  </si>
  <si>
    <t>Esošā šķembu seguma atjaunošana tranšejas platumā</t>
  </si>
  <si>
    <t>Ū1 - Ūdensapgādes tīkls -Fabrikas iela (no St-Ū1-5 neieskaitot līdz Ce-Ū1-18 ieskaitot, ieskaitot atzaru no Ce-Ū1-18)</t>
  </si>
  <si>
    <t>Caurule PE SDR17 PE100 OD160 ūdensapgādes (atbilstoši marķēta); PN10; H 1,80-2,5, montāža un ar to saistītie darbi</t>
  </si>
  <si>
    <t>Caurule PE SDR17 PE100 OD160 ūdensapgādes (atbilstoši marķēta); PN10; H 2,5-3,0, montāža un ar to saistītie darbi</t>
  </si>
  <si>
    <t>Caurule PE SDR17 PE100 OD110 ūdensapgādes (atbilstoši marķēta); PN10; H 1,8-2,5, montāža un ar to saistītie darbi</t>
  </si>
  <si>
    <t>Caurule PE SDR17 PE100 OD63 ūdensapgādes (atbilstoši marķēta); PN10; H 1,8-2,0, montāža un ar to saistītie darbi</t>
  </si>
  <si>
    <t>Caurule PE SDR17 PE100 OD32 ūdensapgādes (atbilstoši marķēta); PN10; H 1,8-2,0, montāža un ar to saistītie darbi</t>
  </si>
  <si>
    <t>Rūpnieciski izgatavota ūdens mērītāja aka DN500 ar skaitītāju DN15, montāža un ar to saistītie darbi</t>
  </si>
  <si>
    <t>Rūpnieciski izgatavota ūdens mērītāja aka DN500 ar skaitītāju DN25, montāža un ar to saistītie darbi</t>
  </si>
  <si>
    <t>Virszemes teleskopiskais ugunsdzēsības hidrants TTMP; DN100; PN10, teleskopiska garuma regulēšanas iespēja un siltināts ar poliuretānu, h= ~2.00 m, montāža un ar to saistītie darbi</t>
  </si>
  <si>
    <t>Virszemes teleskopiskais ugunsdzēsības hidrants TTMP; DN100; PN10, teleskopiska garuma regulēšanas iespēja un siltināts ar poliuretānu, h= 2,5 -3,0 m, montāža un ar to saistītie darbi</t>
  </si>
  <si>
    <t>Ugunsdzēsības hidrants dzelzsbetona grodu akā DN1500; PN10, teleskopiska garuma regulēšanas iespēja un siltināts ar poliuretānu, h= ~2,50 m, montāža un ar to saistītie darbi</t>
  </si>
  <si>
    <t>Kanalizācijas tīkls - Fabrikas iela (no Fa-K1-1 līdz Fa-K1-20 ieskaitot)</t>
  </si>
  <si>
    <r>
      <t xml:space="preserve">PP dubultsienu kanalizācijas caurule ar uzmavām un blīvi, OD250mm H </t>
    </r>
    <r>
      <rPr>
        <sz val="10"/>
        <rFont val="Arial"/>
        <family val="2"/>
        <charset val="204"/>
      </rPr>
      <t>= 2,00 - 2,50</t>
    </r>
    <r>
      <rPr>
        <sz val="10"/>
        <rFont val="Arial"/>
        <family val="2"/>
        <charset val="186"/>
      </rPr>
      <t xml:space="preserve"> m, ieguldes klase SN8, montāža un ar to saistītie darbi</t>
    </r>
  </si>
  <si>
    <r>
      <t xml:space="preserve">PP dubultsienu kanalizācijas caurule ar uzmavām un blīvi, OD160mm H </t>
    </r>
    <r>
      <rPr>
        <sz val="10"/>
        <rFont val="Arial"/>
        <family val="2"/>
        <charset val="204"/>
      </rPr>
      <t>= 2,00 - 2,50</t>
    </r>
    <r>
      <rPr>
        <sz val="10"/>
        <rFont val="Arial"/>
        <family val="2"/>
        <charset val="186"/>
      </rPr>
      <t xml:space="preserve"> m, ieguldes klase SN8, montāža un ar to saistītie darbi</t>
    </r>
  </si>
  <si>
    <r>
      <t xml:space="preserve">PP dubultsienu  kanalizācijas caurule ar uzmavām un blīvi, OD315mm H </t>
    </r>
    <r>
      <rPr>
        <sz val="10"/>
        <rFont val="Arial"/>
        <family val="2"/>
        <charset val="204"/>
      </rPr>
      <t>= 2,00 - 2,50</t>
    </r>
    <r>
      <rPr>
        <sz val="10"/>
        <rFont val="Arial"/>
        <family val="2"/>
        <charset val="186"/>
      </rPr>
      <t xml:space="preserve"> m, ieguldes klase SN8, montāža un ar to saistītie darbi</t>
    </r>
  </si>
  <si>
    <r>
      <t xml:space="preserve">PP dubultsienu kanalizācijas caurule ar uzmavām un blīvi, OD315mm H </t>
    </r>
    <r>
      <rPr>
        <sz val="10"/>
        <rFont val="Arial"/>
        <family val="2"/>
        <charset val="204"/>
      </rPr>
      <t>= 2,50 - 3,0</t>
    </r>
    <r>
      <rPr>
        <sz val="10"/>
        <rFont val="Arial"/>
        <family val="2"/>
        <charset val="186"/>
      </rPr>
      <t xml:space="preserve"> m, ieguldes klase SN8, montāža un ar to saistītie darbi</t>
    </r>
  </si>
  <si>
    <r>
      <t xml:space="preserve">PP dubultsienu kanalizācijas caurule ar uzmavām un blīvi, OD315mm H </t>
    </r>
    <r>
      <rPr>
        <sz val="10"/>
        <rFont val="Arial"/>
        <family val="2"/>
        <charset val="204"/>
      </rPr>
      <t>= 3,00 - 3,50</t>
    </r>
    <r>
      <rPr>
        <sz val="10"/>
        <rFont val="Arial"/>
        <family val="2"/>
        <charset val="186"/>
      </rPr>
      <t xml:space="preserve"> m, ieguldes klase SN8, montāža un ar to saistītie darbi</t>
    </r>
  </si>
  <si>
    <r>
      <t xml:space="preserve">PP dubultsienu  kanalizācijas caurule ar uzmavām un blīvi, OD315mm H </t>
    </r>
    <r>
      <rPr>
        <sz val="10"/>
        <rFont val="Arial"/>
        <family val="2"/>
        <charset val="204"/>
      </rPr>
      <t>= 3,50 - 4,0</t>
    </r>
    <r>
      <rPr>
        <sz val="10"/>
        <rFont val="Arial"/>
        <family val="2"/>
        <charset val="186"/>
      </rPr>
      <t xml:space="preserve"> m, ieguldes klase SN8, montāža un ar to saistītie darbi</t>
    </r>
  </si>
  <si>
    <t>Dzelzsbetona skataka ar dzelzsbetona pārsedzi, 40tn ķeta lūku un vāku; DN1000, H=2,00 - 2,50m, (akas paredzēt no saliekamajiem dzelzsbetona grodiem atbilstoši LVS EN 1917 ar iestrādātiem gumijas blīvgredzeniem. Blīvējums atbilstoši LVS EN 681), montāža un ar to saistītie darbi, hidroizolācija</t>
  </si>
  <si>
    <t>Dzelzsbetona skataka ar dzelzsbetona pārsedzi, 40tn ķeta lūku un vāku; DN1000, H=2,50 - 3,00m, (akas paredzēt no saliekamajiem dzelzsbetona grodiem atbilstoši LVS EN 1917 ar iestrādātiem gumijas blīvgredzeniem. Blīvējums atbilstoši LVS EN 681), montāža un ar to saistītie darbi, hidroizolācija</t>
  </si>
  <si>
    <t>Dzelzsbetona skataka ar dzelzsbetona pārsedzi, 40tn ķeta lūku un vāku; DN1500, H=3,00 - 3,50m, (akas paredzēt no saliekamajiem dzelzsbetona grodiem atbilstoši LVS EN 1917 ar iestrādātiem gumijas blīvgredzeniem. Blīvējums atbilstoši LVS EN 681), montāža un ar to saistītie darbi, hidroizolācija</t>
  </si>
  <si>
    <t>Dzelzsbetona skataka ar dzelzsbetona pārsedzi, 40tn ķeta lūku un vāku; DN1500, H=3,50 - 4,00m, (akas paredzēt no saliekamajiem dzelzsbetona grodiem atbilstoši LVS EN 1917 ar iestrādātiem gumijas blīvgredzeniem. Blīvējums atbilstoši LVS EN 681), montāža un ar to saistītie darbi, hidroizolācija</t>
  </si>
  <si>
    <t>Aku vāku apbetonēšana</t>
  </si>
  <si>
    <t>Pašteces kanalizācijas trases nospraušana</t>
  </si>
  <si>
    <t>CCTV inspekcija</t>
  </si>
  <si>
    <t>Cauruļvada hidrauliskā pārbaude</t>
  </si>
  <si>
    <t>Kanalizācijas spiedvads - Fabrikas iela (no Fa-KS1-11 līdz KSS-5 ieskaitot)</t>
  </si>
  <si>
    <t>PE100 SDR17 caurule OD110 spiedkanalizācijai; PN10; H=1,5-2,0m, montāža un ar to saistītie darbi</t>
  </si>
  <si>
    <t>PE100 SDR17 caurule OD110 spiedkanalizācijai; PN10; H=2,0-2,5m, montāža un ar to saistītie darbi</t>
  </si>
  <si>
    <t>Spiedvada kanalizācijas trases nospraušana</t>
  </si>
  <si>
    <t>Kanalizācijas spiedvads - Fabrikas iela (no Fa-K1-13 līdz esošā skataka)</t>
  </si>
  <si>
    <t>PE100 SDR17 caurule OD160 spiedkanalizācijai; PN10; H=1,5-2,0m, montāža un ar to saistītie darbi</t>
  </si>
  <si>
    <t>PE100 SDR17 caurule OD160 spiedkanalizācijai; PN10; H=2,0-2,5m, montāža un ar to saistītie darbi</t>
  </si>
  <si>
    <t>PE100 SDR17 caurule OD160 spiedkanalizācijai; PN10; H=2,50-3,0m, montāža un ar to saistītie darbi</t>
  </si>
  <si>
    <t>Caurule SDR17 PE100-RC OD160 PN10 izbuvei ar beztranšejas metodi; H 2,50-3,00, montāža un ar to saistītie darbi</t>
  </si>
  <si>
    <t xml:space="preserve">Esošā žoga noņemšana </t>
  </si>
  <si>
    <t>Jauna žoga uzstādīšana</t>
  </si>
  <si>
    <t>Koku, krumū izciršana un ar to saistītie darbi</t>
  </si>
  <si>
    <t xml:space="preserve"> 1.9.1</t>
  </si>
  <si>
    <t xml:space="preserve"> 1.9.2</t>
  </si>
  <si>
    <t xml:space="preserve"> 1.9.3</t>
  </si>
  <si>
    <t xml:space="preserve"> 1.11.1</t>
  </si>
  <si>
    <t xml:space="preserve"> 1.11.2</t>
  </si>
  <si>
    <t xml:space="preserve"> 1.11.3</t>
  </si>
  <si>
    <t xml:space="preserve"> 2.32</t>
  </si>
  <si>
    <t xml:space="preserve"> 2.33</t>
  </si>
  <si>
    <t xml:space="preserve"> 2.34</t>
  </si>
  <si>
    <t xml:space="preserve"> 2.35</t>
  </si>
  <si>
    <t xml:space="preserve"> 2.36</t>
  </si>
  <si>
    <t xml:space="preserve"> 2.37</t>
  </si>
  <si>
    <t xml:space="preserve"> 2.38</t>
  </si>
  <si>
    <t xml:space="preserve"> 2.39</t>
  </si>
  <si>
    <t xml:space="preserve"> 2.40</t>
  </si>
  <si>
    <t xml:space="preserve"> 2.41</t>
  </si>
  <si>
    <t xml:space="preserve"> 2.42</t>
  </si>
  <si>
    <t>Vāks ar gāzes atsperēm, siltināts, GRP</t>
  </si>
  <si>
    <t>Elektrokabeļa ievada caurule, GRP D110</t>
  </si>
  <si>
    <t>Ieplūdes caurule PP OD315</t>
  </si>
  <si>
    <t>Sūkņa pēda</t>
  </si>
  <si>
    <t>Vadulas sūkņa iecelšanai/izcelšanai AISI 304</t>
  </si>
  <si>
    <t>Ķēde sūkņa iecelšanai/izcelšanai AISI 316</t>
  </si>
  <si>
    <t>Spiedvads AISI 304 DN65</t>
  </si>
  <si>
    <t>Aizbīdnis DCI, DN65</t>
  </si>
  <si>
    <t>Pretvārsts DCI, DN65</t>
  </si>
  <si>
    <t>Rupjo frakciju grozs ar vadulām AISI 304</t>
  </si>
  <si>
    <t>Pazemes tipa nažveida aizbīdnis ar teleskopisko pagarinātājkātu AISI 304 (h~3m), DCI DN300</t>
  </si>
  <si>
    <t>Manometra pieslēgvieta 3/4"</t>
  </si>
  <si>
    <t>Atgaisošanas vārsts 1/2"</t>
  </si>
  <si>
    <t>Pludiņa sensors AISI 304</t>
  </si>
  <si>
    <t>Apkalpes platforma ar kāpnēm (neslīdošas) un rokturi AISI 304</t>
  </si>
  <si>
    <t xml:space="preserve">Vadības panelis </t>
  </si>
  <si>
    <t>Atloka adapters caurulei DN65</t>
  </si>
  <si>
    <t>Atloku adapters PE caurulei OD110</t>
  </si>
  <si>
    <t>Atloku diametra pāreja DN65/110</t>
  </si>
  <si>
    <t>Iekātra avārijas datu pārraidei ar SMS (GMS)</t>
  </si>
  <si>
    <t>Aizsargčaula caurulei OD65</t>
  </si>
  <si>
    <t>Aizsargčaula caurulei OD315</t>
  </si>
  <si>
    <t>Skalošanas caurule OD32 L~10 m Aisi 304 ar vārstu 1 1/4", elektrisko piedziņu IP68</t>
  </si>
  <si>
    <t>Stiprinājumi</t>
  </si>
  <si>
    <t xml:space="preserve"> 4.13</t>
  </si>
  <si>
    <t>Igremdējams sūknis  Q=19,5 l/s, H=8,0m, P1=3,35kW; P2=2,65 kW;3x380-415V;2,7A</t>
  </si>
  <si>
    <t>Spiedvads AISI 304 DN100</t>
  </si>
  <si>
    <t>Aizbīdnis DCI, DN100</t>
  </si>
  <si>
    <t>Pretvārsts DCI, DN100</t>
  </si>
  <si>
    <t>Atloka adapters caurulei DN100</t>
  </si>
  <si>
    <t>Atloku adapters PE caurulei OD160</t>
  </si>
  <si>
    <t>Atloku diametra pāreja DN100/160</t>
  </si>
  <si>
    <t>Kanalizācijas plūsmas mērītājs DN100</t>
  </si>
  <si>
    <t>Līkums 90 DN100</t>
  </si>
  <si>
    <t>Aizsargčaula caurulei OD110</t>
  </si>
  <si>
    <t>Ū1 - Ūdensapgādes tīkls -no Saules līdz Celtniecības ielai (no Sau-ŪM-1 līdz Ce-Ū1-12 neieskaitot)</t>
  </si>
  <si>
    <t>Ūdensvada caurules OD160 ievilkšana, centrēšana apvalkcarulē OD400</t>
  </si>
  <si>
    <t>Caurule PE SDR17 PE100-RC OD160 ūdensapgādes (atbilstoši marķēta); PN10; H 2,5-3,0, montāža un ar to saistītie darbi</t>
  </si>
  <si>
    <t>Caurule PE SDR17 PE100-RC OD110 ūdensapgādes (atbilstoši marķēta); PN10; H 3,5-4,0, montāža un ar to saistītie darbi</t>
  </si>
  <si>
    <t>Caurule PE SDR17 PE100 OD50 ūdensapgādes (atbilstoši marķēta); PN10; H 2,5-3,0, montāža un ar to saistītie darbi</t>
  </si>
  <si>
    <t xml:space="preserve">Caurule PE SDR17 PE100 OD400 (kā apvalkcaurule cauruļvada PE OD160 PN10 izbūvei zem dzelzceļa ar beztranšejas metodi, ar distanceriem); PN10; H 3,5-4,0, montāža un ar to saistītie darbi </t>
  </si>
  <si>
    <t>Ugunsdzēsības hidrants dzelzsbetona grodu akā DN1500; PN10, teleskopiska garuma regulēšanas iespēja un siltināts ar poliuretānu, h= ~2,00 m, montāža un ar to saistītie darbi</t>
  </si>
  <si>
    <t>Ugunsdzēsības hidrants dzelzsbetona grodu akā DN1500; PN10, teleskopiska garuma regulēšanas iespēja un siltināts ar poliuretānu, h= ~3,00 m, montāža un ar to saistītie darbi</t>
  </si>
  <si>
    <t>CELTNIECĪBAS IELA</t>
  </si>
  <si>
    <t>Ū1 - Ūdensapgādes tīkls -Celtniecības iela (no Ce-Ū1-18 neieskaitot līdz Ce-ŪM-1)</t>
  </si>
  <si>
    <t>Caurule PE SDR17 PE100 OD160 ūdensapgādes (atbilstoši marķēta); PN10; H 2,0-2,5, montāža un ar to saistītie darbi</t>
  </si>
  <si>
    <t>Caurule PE SDR17 PE100 OD110 ūdensapgādes (atbilstoši marķēta); PN10; H 2,5-3,0, montāža un ar to saistītie darbi</t>
  </si>
  <si>
    <t>Caurule PE SDR17 PE100 OD50 ūdensapgādes (atbilstoši marķēta); PN10; H 1,8-2,0, montāža un ar to saistītie darbi</t>
  </si>
  <si>
    <t>Ugunsdzēsības hidrants dzelzsbetona grodu akā DN1500; PN10, teleskopiska garuma regulēšanas iespēja un siltināts ar poliuretānu, h= ~2,50 -3,0m, montāža un ar to saistītie darbi</t>
  </si>
  <si>
    <t>Kanalizācijas tīkls - Celtniecības iela (no Ce-K1-1 līdz KSS-1)</t>
  </si>
  <si>
    <r>
      <t xml:space="preserve">PP dubultsienu  kanalizācijas caurule ar uzmavām un blīvi, OD160mm H </t>
    </r>
    <r>
      <rPr>
        <sz val="10"/>
        <rFont val="Arial"/>
        <family val="2"/>
        <charset val="204"/>
      </rPr>
      <t>= 2,00 - 2,50</t>
    </r>
    <r>
      <rPr>
        <sz val="10"/>
        <rFont val="Arial"/>
        <family val="2"/>
        <charset val="186"/>
      </rPr>
      <t xml:space="preserve"> m, ieguldes klase SN8, montāža un ar to saistītie darbi</t>
    </r>
  </si>
  <si>
    <t>Kanalizācijas spiedvads - Celtniecības iela (no  KSS-1 līdz Ce-KS1-2 ieskaitot)</t>
  </si>
  <si>
    <t>PE100 SDR17 caurule OD110 spiedkanalizācijai; PN10; H=1,8-2,0m, montāža un ar to saistītie darbi</t>
  </si>
  <si>
    <t>Kanalizācijas tīkls - Celtniecības iela (no Ce-KS1-2 neieskaitot,  Ce-K1-7  līdz KSS-2, posms no Ce-K1-12 līdz Ce-K1-12.1)</t>
  </si>
  <si>
    <r>
      <t xml:space="preserve">PP dubultsienu kanalizācijas caurule ar uzmavām un blīvi, OD160mm H </t>
    </r>
    <r>
      <rPr>
        <sz val="10"/>
        <rFont val="Arial"/>
        <family val="2"/>
        <charset val="204"/>
      </rPr>
      <t>= 2,50 - 3,00</t>
    </r>
    <r>
      <rPr>
        <sz val="10"/>
        <rFont val="Arial"/>
        <family val="2"/>
        <charset val="186"/>
      </rPr>
      <t xml:space="preserve"> m, ieguldes klase SN8, montāža un ar to saistītie darbi</t>
    </r>
  </si>
  <si>
    <r>
      <t xml:space="preserve">PP dubultsienu kanalizācijas caurule ar uzmavām un blīvi, OD200mm H </t>
    </r>
    <r>
      <rPr>
        <sz val="10"/>
        <rFont val="Arial"/>
        <family val="2"/>
        <charset val="204"/>
      </rPr>
      <t>= 2,50 - 3,00</t>
    </r>
    <r>
      <rPr>
        <sz val="10"/>
        <rFont val="Arial"/>
        <family val="2"/>
        <charset val="186"/>
      </rPr>
      <t xml:space="preserve"> m, ieguldes klase SN8, montāža un ar to saistītie darbi</t>
    </r>
  </si>
  <si>
    <r>
      <t xml:space="preserve">PP dubultsienu kanalizācijas caurule ar uzmavām un blīvi, OD250mm H </t>
    </r>
    <r>
      <rPr>
        <sz val="10"/>
        <rFont val="Arial"/>
        <family val="2"/>
        <charset val="204"/>
      </rPr>
      <t>= 2,50 - 3,00</t>
    </r>
    <r>
      <rPr>
        <sz val="10"/>
        <rFont val="Arial"/>
        <family val="2"/>
        <charset val="186"/>
      </rPr>
      <t xml:space="preserve"> m, ieguldes klase SN8, montāža un ar to saistītie darbi</t>
    </r>
  </si>
  <si>
    <t>Dzelzsbetona skataka ar dzelzsbetona pārsedzi, 40tn ķeta lūku un vāku; DN1000, H=1,50 - 2,00m, (akas paredzēt no saliekamajiem dzelzsbetona grodiem atbilstoši LVS EN 1917 ar iestrādātiem gumijas blīvgredzeniem. Blīvējums atbilstoši LVS EN 681), montāža un ar to saistītie darbi, hidroizolācija</t>
  </si>
  <si>
    <t>Kanalizācijas tīkls - Celtniecības iela (no Ce-KS1-3 neieskaitot līdz Fa-K1-20 neieskaitot)</t>
  </si>
  <si>
    <r>
      <t xml:space="preserve">PP dubultsienu kanalizācijas caurule ar uzmavām un blīvi, OD200mm H </t>
    </r>
    <r>
      <rPr>
        <sz val="10"/>
        <rFont val="Arial"/>
        <family val="2"/>
        <charset val="204"/>
      </rPr>
      <t>= 2,00 - 2,50</t>
    </r>
    <r>
      <rPr>
        <sz val="10"/>
        <rFont val="Arial"/>
        <family val="2"/>
        <charset val="186"/>
      </rPr>
      <t xml:space="preserve"> m, ieguldes klase SN8, montāža un ar to saistītie darbi</t>
    </r>
  </si>
  <si>
    <t>Kanalizācijas spiedvads - Celtniecības iela (no  KSS-2 līdz Ce-KS1-3 ieskaitot)</t>
  </si>
  <si>
    <t xml:space="preserve"> 2.43</t>
  </si>
  <si>
    <t>Igremdējams sūknis  Q=8,0 l/s, H=4,0m, P1=1,32kW; P2=0,76 kW;3x380-415V;2,7A</t>
  </si>
  <si>
    <t xml:space="preserve"> 6.1</t>
  </si>
  <si>
    <t xml:space="preserve"> 6.2</t>
  </si>
  <si>
    <t xml:space="preserve"> 6.3</t>
  </si>
  <si>
    <t xml:space="preserve"> 6.4</t>
  </si>
  <si>
    <t xml:space="preserve"> 6.5</t>
  </si>
  <si>
    <t xml:space="preserve"> 6.6</t>
  </si>
  <si>
    <t xml:space="preserve"> 6.7</t>
  </si>
  <si>
    <t xml:space="preserve"> 6.8</t>
  </si>
  <si>
    <t xml:space="preserve"> 6.9</t>
  </si>
  <si>
    <t xml:space="preserve"> 6.10</t>
  </si>
  <si>
    <t>Igremdējams sūknis  Q=11,5 l/s, H=9,0m, P1=2,8kW; P2=2,3 kW;3x380-415V;2,7A</t>
  </si>
  <si>
    <t>Spiedvads AISI 304 DN80</t>
  </si>
  <si>
    <t>Aizbīdnis DCI, DN80</t>
  </si>
  <si>
    <t>Pretvārsts DCI, DN80</t>
  </si>
  <si>
    <t>Atloku diametra pāreja DN80/110</t>
  </si>
  <si>
    <t>Aizsargčaula caurulei OD80</t>
  </si>
  <si>
    <t xml:space="preserve"> 7.1</t>
  </si>
  <si>
    <t xml:space="preserve"> 7.2</t>
  </si>
  <si>
    <t xml:space="preserve"> 7.3</t>
  </si>
  <si>
    <t xml:space="preserve"> 7.4</t>
  </si>
  <si>
    <t xml:space="preserve"> 7.5</t>
  </si>
  <si>
    <t xml:space="preserve"> 7.6</t>
  </si>
  <si>
    <t>STIRNU IELA</t>
  </si>
  <si>
    <t xml:space="preserve">Tranšejas rakšana un aizbēršana ūdensapgādes, kanalizācijas tīklu montāžai (ieskaitot grunts transportēšanu uz atbērtni un atpakaļ utt. katra komunikācija savā tranšejā) </t>
  </si>
  <si>
    <t>Ū1 - Ūdensapgādes tīkls -Stirnu iela (no St-Ū1-1  līdz Ce-Ū1-1.1 neieskaitot)</t>
  </si>
  <si>
    <t>Caurule PE SDR17 PE100 OD110 ūdensapgādes (atbilstoši marķēta); PN10; H 1,80-2,5, montāža un ar to saistītie darbi</t>
  </si>
  <si>
    <t>Caurule PE SDR17 PE100-RC OD110 ūdensapgādes (atbilstoši marķēta); PN10; H 1,8-2,0, montāža un ar to saistītie darbi</t>
  </si>
  <si>
    <t>Kanalizācijas tīkls - Stirnu iela (no St-K1-1 līdz KSS-4 un no St-K1-13 līdz St-K1-8)</t>
  </si>
  <si>
    <r>
      <t xml:space="preserve">PP dubultsienu  kanalizācijas caurule ar uzmavām un blīvi, OD200mm H </t>
    </r>
    <r>
      <rPr>
        <sz val="10"/>
        <rFont val="Arial"/>
        <family val="2"/>
        <charset val="204"/>
      </rPr>
      <t>= 2,00 - 2,50</t>
    </r>
    <r>
      <rPr>
        <sz val="10"/>
        <rFont val="Arial"/>
        <family val="2"/>
        <charset val="186"/>
      </rPr>
      <t xml:space="preserve"> m, ieguldes klase SN8, montāža un ar to saistītie darbi</t>
    </r>
  </si>
  <si>
    <r>
      <t xml:space="preserve">PP dubultsienu kanalizācijas caurule ar uzmavām un blīvi, OD160mm H </t>
    </r>
    <r>
      <rPr>
        <sz val="10"/>
        <rFont val="Arial"/>
        <family val="2"/>
        <charset val="204"/>
      </rPr>
      <t>= 2,50 - 3,00</t>
    </r>
    <r>
      <rPr>
        <sz val="10"/>
        <rFont val="Arial"/>
        <family val="2"/>
        <charset val="186"/>
      </rPr>
      <t xml:space="preserve"> m (caurduršana), ieguldes klase SN8, montāža un ar to saistītie darbi</t>
    </r>
  </si>
  <si>
    <r>
      <t xml:space="preserve">PP dubultsienu kanalizācijas caurule ar uzmavām un blīvi, OD250mm H </t>
    </r>
    <r>
      <rPr>
        <sz val="10"/>
        <rFont val="Arial"/>
        <family val="2"/>
        <charset val="204"/>
      </rPr>
      <t>= 2,00 - 2,50</t>
    </r>
    <r>
      <rPr>
        <sz val="10"/>
        <rFont val="Arial"/>
        <family val="2"/>
        <charset val="186"/>
      </rPr>
      <t xml:space="preserve"> m (caurduršana), ieguldes klase SN8, montāža un ar to saistītie darbi</t>
    </r>
  </si>
  <si>
    <t>Esošas akas demontāža un ar to saistītie darbi</t>
  </si>
  <si>
    <t>Kanalizācijas spiedvads - Stirnu iela (noKSS-4 līdz Ce-K1-6.1 neieskaitot)</t>
  </si>
  <si>
    <t>PE100-RC SDR17 caurule OD110 spiedkanalizācijai; PN10; H=1,5-2,0m, montāža un ar to saistītie darbi</t>
  </si>
  <si>
    <t>Piebraucamā ceļa izveidošana KSS-4</t>
  </si>
  <si>
    <t>Stirnu ielas lietus kanalizācijas akas pārbūve</t>
  </si>
  <si>
    <t>Esošās lietus kanalizācijas skatakas demontāža</t>
  </si>
  <si>
    <t>Igremdējams sūknis  Q=8,0 l/s, H=9,7m, P1=2,47kW; P2=1,50 kW;3x380-415V;2,7A</t>
  </si>
  <si>
    <t xml:space="preserve"> 4.14</t>
  </si>
  <si>
    <t xml:space="preserve"> 4.15</t>
  </si>
  <si>
    <t>Ū1 - Ūdensapgādes tīkls -Mazā Stirnu iela (no St-ŪM-1  līdz St-Ū1-3/UH-6 neieskaitot)</t>
  </si>
  <si>
    <t>Caurule PE SDR17 PE100-RC OD110 ūdensapgādes (atbilstoši marķēta); PN10; H 2,0-2,5, montāža un ar to saistītie darbi</t>
  </si>
  <si>
    <t>Caurule PE SDR17 PE100 OD63 ūdensapgādes (atbilstoši marķēta); PN10; H1,8-2,0, montāža un ar to saistītie darbi</t>
  </si>
  <si>
    <t xml:space="preserve">Zemes un montāžas darbi LKT tīklu darbu zonā </t>
  </si>
  <si>
    <t>Lietus kanalizācijas trases nospraušana</t>
  </si>
  <si>
    <t>vieta</t>
  </si>
  <si>
    <t xml:space="preserve">Pieslēgums pie esošas lietus ūdens kanalizācijas </t>
  </si>
  <si>
    <t>Asfalta seguma atjaunošana (b=10cm) tranšejas platumā paredzēt vertikālā savienojuma apstrādi ar atbilstošu bitumena mastiku, t.sk.:</t>
  </si>
  <si>
    <t>Grants seguma atjaunošana (hvid=30cm), sablīvēšana tranšejas platumā, t.sk.:</t>
  </si>
  <si>
    <t xml:space="preserve"> 7.7</t>
  </si>
  <si>
    <t xml:space="preserve"> 7.8</t>
  </si>
  <si>
    <t>Melnzeme teritorijas labiekārtošanai (melnzemes slāņa biezums h=10 cm)</t>
  </si>
  <si>
    <t>Asfalta seguma atjaunošana tranšejas platumā paredzēt vertikālā savienojuma apstrādi ar atbilstošu bitumena mastiku, t.sk.:</t>
  </si>
  <si>
    <t>Grants seguma atjaunošana, sablīvēšana tranšejas platumā, t.sk.:</t>
  </si>
  <si>
    <t xml:space="preserve">Minerālmateriālu maisījums 0/45  (h = 20 cm)  (h = 20 cm) </t>
  </si>
  <si>
    <t>Zāliena seguma atjaunošana, tai skaitā melnzemes uzvešana un izlīdzināšana hvid.=10cm slānī, t.sk:</t>
  </si>
  <si>
    <t>Kanalizācijas iegremdējamo sūkņu Q=8,0 l/s, H==8,60 m, P1=2.45kW, P2=1,88kw uzstādīšana</t>
  </si>
  <si>
    <t>Piebraucamā ceļa izveidošana KSS-3</t>
  </si>
  <si>
    <t>Betona bruģa atjaunošana (atkārtota bruģakmens izbūve), t.sk:</t>
  </si>
  <si>
    <t>Esošā zāliena seguma noņemšana, hvid=30cm</t>
  </si>
  <si>
    <t xml:space="preserve"> 1.13.1</t>
  </si>
  <si>
    <t xml:space="preserve"> </t>
  </si>
  <si>
    <t xml:space="preserve">Minerālmateriālu maisījums (h = 20 cm; frakcija 0 /45 mm) </t>
  </si>
  <si>
    <t xml:space="preserve"> 1.9.4</t>
  </si>
  <si>
    <t xml:space="preserve"> 1.9.5</t>
  </si>
  <si>
    <t xml:space="preserve"> 1.12.1</t>
  </si>
  <si>
    <t xml:space="preserve"> 1.13.2</t>
  </si>
  <si>
    <t xml:space="preserve"> 1.13.3</t>
  </si>
  <si>
    <t xml:space="preserve"> 1.15.1</t>
  </si>
  <si>
    <t xml:space="preserve"> 7.9</t>
  </si>
  <si>
    <t xml:space="preserve"> 7.10</t>
  </si>
  <si>
    <t xml:space="preserve"> 1.8.1</t>
  </si>
  <si>
    <t xml:space="preserve"> 1.8.2</t>
  </si>
  <si>
    <t xml:space="preserve"> 1.8.3</t>
  </si>
  <si>
    <t xml:space="preserve"> 1.8.4</t>
  </si>
  <si>
    <t xml:space="preserve"> 1.8.5</t>
  </si>
  <si>
    <t xml:space="preserve"> 1.10.1</t>
  </si>
  <si>
    <t xml:space="preserve"> 1.10.2</t>
  </si>
  <si>
    <t xml:space="preserve"> 1.10.3</t>
  </si>
  <si>
    <r>
      <t>m</t>
    </r>
    <r>
      <rPr>
        <vertAlign val="superscript"/>
        <sz val="10"/>
        <rFont val="Arial"/>
        <family val="2"/>
        <charset val="186"/>
      </rPr>
      <t>2</t>
    </r>
    <r>
      <rPr>
        <sz val="11"/>
        <color indexed="8"/>
        <rFont val="Calibri"/>
        <family val="2"/>
        <charset val="186"/>
      </rPr>
      <t/>
    </r>
  </si>
  <si>
    <r>
      <t>m</t>
    </r>
    <r>
      <rPr>
        <vertAlign val="superscript"/>
        <sz val="10"/>
        <rFont val="Arial"/>
        <family val="2"/>
      </rPr>
      <t>2</t>
    </r>
    <r>
      <rPr>
        <sz val="11"/>
        <color indexed="8"/>
        <rFont val="Calibri"/>
        <family val="2"/>
        <charset val="186"/>
      </rPr>
      <t/>
    </r>
  </si>
  <si>
    <r>
      <t>Dz/b grodu aka DN1500 komplektā ar betona pārsedzi un lūku 40t, ķeta vāku, H2,0</t>
    </r>
    <r>
      <rPr>
        <sz val="10"/>
        <rFont val="Symbol"/>
        <family val="1"/>
        <charset val="2"/>
      </rPr>
      <t>¸</t>
    </r>
    <r>
      <rPr>
        <sz val="10"/>
        <rFont val="Arial"/>
        <family val="2"/>
        <charset val="186"/>
      </rPr>
      <t>2,5m, montāža un ar to saistītie darbi, hidroizolācija</t>
    </r>
  </si>
  <si>
    <r>
      <t>Dz/b grodu aka DN1500 komplektā ar betona pārsedzi un lūku 40t, ķeta vāku, H2,5</t>
    </r>
    <r>
      <rPr>
        <sz val="10"/>
        <rFont val="Symbol"/>
        <family val="1"/>
        <charset val="2"/>
      </rPr>
      <t>¸</t>
    </r>
    <r>
      <rPr>
        <sz val="10"/>
        <rFont val="Arial"/>
        <family val="2"/>
        <charset val="186"/>
      </rPr>
      <t>3,0m, montāža un ar to saistītie darbi, hidroizolācija</t>
    </r>
  </si>
  <si>
    <r>
      <t>Dz/b grodu aka DN1500 komplektā ar betona pārsedzi un lūku 40t, ķeta vāku, H3,0</t>
    </r>
    <r>
      <rPr>
        <sz val="10"/>
        <rFont val="Symbol"/>
        <family val="1"/>
        <charset val="2"/>
      </rPr>
      <t>¸</t>
    </r>
    <r>
      <rPr>
        <sz val="10"/>
        <rFont val="Arial"/>
        <family val="2"/>
        <charset val="186"/>
      </rPr>
      <t>3,5m, montāža un ar to saistītie darbi, hidroizolācija</t>
    </r>
  </si>
  <si>
    <r>
      <t>Dz/b grodu aka DN1500 komplektā ar betona pārsedzi un lūku 40t, ķeta vāku, H3,50</t>
    </r>
    <r>
      <rPr>
        <sz val="10"/>
        <rFont val="Symbol"/>
        <family val="1"/>
        <charset val="2"/>
      </rPr>
      <t>¸4,0</t>
    </r>
    <r>
      <rPr>
        <sz val="10"/>
        <rFont val="Arial"/>
        <family val="2"/>
        <charset val="186"/>
      </rPr>
      <t>m, montāža un ar to saistītie darbi, hidroizolācija</t>
    </r>
  </si>
  <si>
    <r>
      <t>Dz/b grodu aka DN2000 komplektā ar betona pārsedzi un lūku 40t, ķeta vāku, H4,00</t>
    </r>
    <r>
      <rPr>
        <sz val="10"/>
        <rFont val="Symbol"/>
        <family val="1"/>
        <charset val="2"/>
      </rPr>
      <t>¸</t>
    </r>
    <r>
      <rPr>
        <sz val="10"/>
        <rFont val="Arial"/>
        <family val="2"/>
        <charset val="186"/>
      </rPr>
      <t>4,50m, montāža un ar to saistītie darbi, hidroizolācija</t>
    </r>
  </si>
  <si>
    <t>Atloku krustgabals DN150/150, montāža un ar to saistītie darbi</t>
  </si>
  <si>
    <t>Atloku trejgabals DN250/150, montāža un ar to saistītie darbi</t>
  </si>
  <si>
    <t>Atloku trejgabals DN150/100, montāža un ar to saistītie darbi</t>
  </si>
  <si>
    <t>Enkurojošs atloku adapters DN150 PE caurulei, montāža un ar to saistītie darbi</t>
  </si>
  <si>
    <t>Enkurojošs atloku adapters DN250 PE caurulei, montāža un ar to saistītie darbi</t>
  </si>
  <si>
    <t>Atloku adapters DN100, montāža un ar to saistītie darbi</t>
  </si>
  <si>
    <t>Atloku aizbīdnis DN250, montāža un ar to saistītie darbi</t>
  </si>
  <si>
    <t>Atloku aizbīdnis DN150, montāža un ar to saistītie darbi</t>
  </si>
  <si>
    <t>Atloku aizbīdnis DN100, montāža un ar to saistītie darbi</t>
  </si>
  <si>
    <t>EM PE seglu uzlika DN160/32, montāža un ar to saistītie darbi</t>
  </si>
  <si>
    <t>EM PE seglu uzlika DN160/50, montāža un ar to saistītie darbi</t>
  </si>
  <si>
    <t>Kompresijas adapters ar bronzas ārējo vītni 1", montāža un ar to saistītie darbi</t>
  </si>
  <si>
    <t>Kompresijas adapters ar bronzas ārējo vītni 1 1/2", montāža un ar to saistītie darbi</t>
  </si>
  <si>
    <t>Pazemes tipa ķeta ekpluatācijas ventīlis DN25 ar iekšējo vītni 1" komplektā ar teleskopisko pagarinātājkātu h÷2,00 m un kapi, montāža un ar to saistītie darbi</t>
  </si>
  <si>
    <t>EM PE noslēgs OD32, montāža un ar to saistītie darbi</t>
  </si>
  <si>
    <t>Universālā dubultuzmava DN50, montāža un ar to saistītie darbi</t>
  </si>
  <si>
    <t>Noslēgatloks DN150, montāža un ar to saistītie darbi</t>
  </si>
  <si>
    <t>Kutīgs noslēgatloks DN100, montāža un ar to saistītie darbi</t>
  </si>
  <si>
    <t>Aizsargčaula PE caurulei OD250, montāža un ar to saistītie darbi</t>
  </si>
  <si>
    <t>Aizsargčaula PE caurulei OD160, montāža un ar to saistītie darbi</t>
  </si>
  <si>
    <t>Aizsargčaula PE caurulei OD110, montāža un ar to saistītie darbi</t>
  </si>
  <si>
    <t>Aizsargčaula PE caurulei OD50, montāža un ar to saistītie darbi</t>
  </si>
  <si>
    <t>Aizsargčaula PE caurulei OD32, montāža un ar to saistītie darbi</t>
  </si>
  <si>
    <t>Siltumizturīgā uzmava caurulei PE OD400, montāža un ar to saistītie darbi</t>
  </si>
  <si>
    <r>
      <t>Līkums PE OD160 caurulei 90</t>
    </r>
    <r>
      <rPr>
        <vertAlign val="superscript"/>
        <sz val="10"/>
        <rFont val="Arial"/>
        <family val="2"/>
        <charset val="186"/>
      </rPr>
      <t>0 -</t>
    </r>
    <r>
      <rPr>
        <sz val="10"/>
        <rFont val="Arial"/>
        <family val="2"/>
        <charset val="186"/>
      </rPr>
      <t xml:space="preserve"> 98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>,montāža un ar to saistītie darbi</t>
    </r>
  </si>
  <si>
    <r>
      <t>Līkums PE OD160 caurulei 32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>,montāža un ar to saistītie darbi</t>
    </r>
  </si>
  <si>
    <r>
      <t>Līkums PE OD160 caurulei 11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>,montāža un ar to saistītie darbi</t>
    </r>
  </si>
  <si>
    <r>
      <t>Līkums PE OD160 caurulei 47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>,montāža un ar to saistītie darbi</t>
    </r>
  </si>
  <si>
    <r>
      <t>Līkums PE OD250 caurulei 16</t>
    </r>
    <r>
      <rPr>
        <vertAlign val="superscript"/>
        <sz val="10"/>
        <rFont val="Arial"/>
        <family val="2"/>
        <charset val="186"/>
      </rPr>
      <t>0</t>
    </r>
    <r>
      <rPr>
        <sz val="10"/>
        <rFont val="Arial"/>
        <family val="2"/>
        <charset val="186"/>
      </rPr>
      <t xml:space="preserve"> -23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>,montāža un ar to saistītie darbi</t>
    </r>
  </si>
  <si>
    <t>Universālais atloka adapters DN250, ,montāža un ar to saistītie darbi</t>
  </si>
  <si>
    <t>Betona balsti B25 veidgabalu stiprināšanai V=0,1m3, montāža un ar to saistītie darbi</t>
  </si>
  <si>
    <t>Ķeta ekspluatācijas ventīlis DN50 ar iekšējo vītni 1 1/2", montāža un ar to saistītie darbi</t>
  </si>
  <si>
    <t>Pazemes tipa ķeta ekspluatācijas ventīlis DN25 ar iekšējo vītni 1" komplektā ar teleskopisko pagarinātājkātu h÷2,00 m un kapi, montāža un ar to saistītie darbi</t>
  </si>
  <si>
    <t xml:space="preserve"> 1.34</t>
  </si>
  <si>
    <t xml:space="preserve"> 1.35</t>
  </si>
  <si>
    <t xml:space="preserve"> 1.36</t>
  </si>
  <si>
    <t xml:space="preserve"> 1.37</t>
  </si>
  <si>
    <t xml:space="preserve"> 1.38</t>
  </si>
  <si>
    <t xml:space="preserve"> 1.39</t>
  </si>
  <si>
    <t xml:space="preserve"> 1.40</t>
  </si>
  <si>
    <t xml:space="preserve"> 1.41</t>
  </si>
  <si>
    <t xml:space="preserve"> 1.42</t>
  </si>
  <si>
    <t xml:space="preserve"> 1.43</t>
  </si>
  <si>
    <t xml:space="preserve"> 1.44</t>
  </si>
  <si>
    <t xml:space="preserve"> 1.45</t>
  </si>
  <si>
    <t xml:space="preserve"> 1.46</t>
  </si>
  <si>
    <t xml:space="preserve"> 1.47</t>
  </si>
  <si>
    <t xml:space="preserve"> 1.48</t>
  </si>
  <si>
    <t xml:space="preserve"> 1.49</t>
  </si>
  <si>
    <t xml:space="preserve"> 1.50</t>
  </si>
  <si>
    <t xml:space="preserve"> 1.51</t>
  </si>
  <si>
    <t xml:space="preserve"> 1.52</t>
  </si>
  <si>
    <t xml:space="preserve"> 1.53</t>
  </si>
  <si>
    <t xml:space="preserve"> 1.54</t>
  </si>
  <si>
    <t xml:space="preserve"> 1.55</t>
  </si>
  <si>
    <t xml:space="preserve"> 1.56</t>
  </si>
  <si>
    <t xml:space="preserve"> 1.57</t>
  </si>
  <si>
    <t xml:space="preserve"> 1.58</t>
  </si>
  <si>
    <t xml:space="preserve"> 1.59</t>
  </si>
  <si>
    <t xml:space="preserve"> 1.60</t>
  </si>
  <si>
    <t xml:space="preserve"> 1.61</t>
  </si>
  <si>
    <t xml:space="preserve"> 1.62</t>
  </si>
  <si>
    <t xml:space="preserve"> 1.63</t>
  </si>
  <si>
    <t xml:space="preserve"> 1.64</t>
  </si>
  <si>
    <t xml:space="preserve"> 1.65</t>
  </si>
  <si>
    <t xml:space="preserve"> 1.66</t>
  </si>
  <si>
    <t>Zāliena seguma atjaunošana, tai skaitā melnzemes uzvešana un izlīdzināšana hvid.=10cm slānī, tai skaitā:</t>
  </si>
  <si>
    <r>
      <t>Dz/b grodu aka DN2000 komplektā ar betona pārsedzi un lūku 40t, ķeta vāku, H1,5</t>
    </r>
    <r>
      <rPr>
        <sz val="10"/>
        <rFont val="Symbol"/>
        <family val="1"/>
        <charset val="2"/>
      </rPr>
      <t>¸</t>
    </r>
    <r>
      <rPr>
        <sz val="10"/>
        <rFont val="Arial"/>
        <family val="2"/>
        <charset val="186"/>
      </rPr>
      <t>2,0m,  montāža un ar to saistītie darbi, hidroizolācija</t>
    </r>
  </si>
  <si>
    <r>
      <t>Dz/b grodu aka DN1500 komplektā ar betona pārsedzi un lūku 40t, ķeta vāku, H3,0</t>
    </r>
    <r>
      <rPr>
        <sz val="10"/>
        <rFont val="Symbol"/>
        <family val="1"/>
        <charset val="2"/>
      </rPr>
      <t>¸</t>
    </r>
    <r>
      <rPr>
        <sz val="10"/>
        <rFont val="Arial"/>
        <family val="2"/>
        <charset val="186"/>
      </rPr>
      <t>3,50m, montāža un ar to saistītie darbi, hidroizolācija</t>
    </r>
  </si>
  <si>
    <r>
      <t>Dz/b grodu aka DN1500 komplektā ar betona pārsedzi un lūku 40t, ķeta vāku, H3,50</t>
    </r>
    <r>
      <rPr>
        <sz val="10"/>
        <rFont val="Symbol"/>
        <family val="1"/>
        <charset val="2"/>
      </rPr>
      <t>¸</t>
    </r>
    <r>
      <rPr>
        <sz val="10"/>
        <rFont val="Arial"/>
        <family val="2"/>
        <charset val="186"/>
      </rPr>
      <t>4,00m, montāža un ar to saistītie darbi, hidroizolācija</t>
    </r>
  </si>
  <si>
    <t>3</t>
  </si>
  <si>
    <t>kompl</t>
  </si>
  <si>
    <t>Dzelzsbetona  spiediena dzēšanas aka komplektā ar   dzelzsbetona pārsedzi, 40tn ķeta lūku un vāku, DN1000 mm, H=2,48m, montāža un ar to saistītie darbi, hidroizolācija</t>
  </si>
  <si>
    <t>gab.</t>
  </si>
  <si>
    <t>Dzelzsbetona  spiediena dzēšanas aka komplektā ar   dzelzsbetona pārsedzi, 40tn ķeta lūku un vāku, DN1000 mm, H=1,74m, montāža un ar to saistītie darbi, hidroizolācija</t>
  </si>
  <si>
    <t>kompl.</t>
  </si>
  <si>
    <t>gab</t>
  </si>
  <si>
    <t>Atloku diametra pāreja DN150/100, montāža un ar to saistītie darbi</t>
  </si>
  <si>
    <t>Enkurojošs atloku adapters DN100 PE caurulei, montāža un ar to saistītie darbi</t>
  </si>
  <si>
    <t>Aloku īscaurule DN100,L=500 mm, montāža un ar to saistītie darbi</t>
  </si>
  <si>
    <t>Aloku īscaurule DN100,L=300 mm, montāža un ar to saistītie darbi</t>
  </si>
  <si>
    <t>EM PE seglu uzlika DN160/63, montāža un ar to saistītie darbi</t>
  </si>
  <si>
    <t>Kompresijas adapters ar bronzas ārējo vītni 2", montāža un ar to saistītie darbi</t>
  </si>
  <si>
    <t>Pazemes tipa ķeta aizbīdnis DN100 komplektā ar teleskopisko pagarinātājkātu h÷2,00 m un kapi, montāža un ar to saistītie darbi</t>
  </si>
  <si>
    <t>Ķeta ekspluatācijas ventīlis DN50 ar iekšējo vītni 1 1/2" komplektā ar teleskopisko pagarinātājkātu h÷2,00 m un kapi, montāža un ar to saistītie darbi</t>
  </si>
  <si>
    <t xml:space="preserve">Ķeta ekspluatācijas ventīlis DN50 ar iekšējo vītni 2", montāža un ar to saistītie darbi </t>
  </si>
  <si>
    <t>Daudzstrūklu ūdens plūsmas mērītājs DN100, montāža un ar to saistītie darbi</t>
  </si>
  <si>
    <t>EM PE noslēgs OD50, montāža un ar to saistītie darbi</t>
  </si>
  <si>
    <t>EM PE noslēgs OD63, montāža un ar to saistītie darbi</t>
  </si>
  <si>
    <t>Noslēgatloks DN100, montāža un ar to saistītie darbi</t>
  </si>
  <si>
    <t>Kustīgs noslēgvāks DN100, montāža un ar to saistītie darbi</t>
  </si>
  <si>
    <t>Aizsargčaula PE caurulei OD63, montāža un ar to saistītie darbi</t>
  </si>
  <si>
    <t>Ugunsdzēsības hidranta informatīvā plāksne, montāža un ar to saistītie darbi</t>
  </si>
  <si>
    <t xml:space="preserve"> 2.44</t>
  </si>
  <si>
    <t xml:space="preserve"> 2.45</t>
  </si>
  <si>
    <t xml:space="preserve"> 2.46</t>
  </si>
  <si>
    <t xml:space="preserve"> 2.47</t>
  </si>
  <si>
    <t xml:space="preserve"> 2.48</t>
  </si>
  <si>
    <t xml:space="preserve"> 2.49</t>
  </si>
  <si>
    <t>Aizsargčaula D160 pievienojumu vietās pie dz.betona akām, montāža un ar to saistītie darbi</t>
  </si>
  <si>
    <t>Aizsargčaula D250 pievienojumu vietās pie dz.betona akām, montāža un ar to saistītie darbi</t>
  </si>
  <si>
    <t>Aizsargčaula D315 pievienojumu vietās pie dz.betona akām, montāža un ar to saistītie darbi</t>
  </si>
  <si>
    <t>Krītcaurule  ar uzmavu OD315, montāža un ar to saistītie darbi</t>
  </si>
  <si>
    <r>
      <t>Līkums  45</t>
    </r>
    <r>
      <rPr>
        <sz val="10"/>
        <rFont val="Arial"/>
        <charset val="186"/>
      </rPr>
      <t>°</t>
    </r>
    <r>
      <rPr>
        <sz val="10"/>
        <rFont val="Arial"/>
        <family val="2"/>
      </rPr>
      <t xml:space="preserve"> ar  uzmavām  caurulei OD315, montāža un ar to saistītie darbi</t>
    </r>
  </si>
  <si>
    <t>Nerūsējoši stiprinājumi pie akas sienas, montāža un ar to saistītie darbi</t>
  </si>
  <si>
    <t>Noslēgtapa PP caurulei OD160mm, montāža un ar to saistītie darbi</t>
  </si>
  <si>
    <t>Noslēgtapa PP caurulei OD250mm, montāža un ar to saistītie darbi</t>
  </si>
  <si>
    <t>Noslēgtapa PP caurulei OD315mm, montāža un ar to saistītie darbi</t>
  </si>
  <si>
    <r>
      <t>Trejgabals ar uzmavām OD315/315 45</t>
    </r>
    <r>
      <rPr>
        <sz val="10"/>
        <rFont val="Arial"/>
        <charset val="186"/>
      </rPr>
      <t>°, montāža un ar to saistītie darbi</t>
    </r>
  </si>
  <si>
    <r>
      <t>Līkums PE OD110 caurulei 90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>, montāža un ar to saistītie darbi</t>
    </r>
  </si>
  <si>
    <r>
      <t>Līkums PE OD110 caurulei 16</t>
    </r>
    <r>
      <rPr>
        <vertAlign val="superscript"/>
        <sz val="10"/>
        <rFont val="Arial"/>
        <family val="2"/>
        <charset val="186"/>
      </rPr>
      <t>0</t>
    </r>
    <r>
      <rPr>
        <sz val="10"/>
        <rFont val="Arial"/>
        <family val="2"/>
        <charset val="186"/>
      </rPr>
      <t xml:space="preserve"> , montāža un ar to saistītie darbi</t>
    </r>
  </si>
  <si>
    <r>
      <t>Līkums PE OD110 caurulei 11</t>
    </r>
    <r>
      <rPr>
        <vertAlign val="superscript"/>
        <sz val="10"/>
        <rFont val="Arial"/>
        <family val="2"/>
        <charset val="186"/>
      </rPr>
      <t xml:space="preserve">0  </t>
    </r>
    <r>
      <rPr>
        <sz val="10"/>
        <rFont val="Arial"/>
        <family val="2"/>
        <charset val="186"/>
      </rPr>
      <t>, montāža un ar to saistītie darbi</t>
    </r>
  </si>
  <si>
    <t>Atloku trejgabals DN65</t>
  </si>
  <si>
    <t>Kanalizācijas sūkņu stacija KSS-5 korpus GRP Ø1500; H=5,30 m, uzstādīšana, savienošana kanalizācijas pašteces vadu un spiedvadu, iekšējās apsaistes ierīkošana, montāža un ar to saistītie darbi, tai skaitā: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</si>
  <si>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</si>
  <si>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</si>
  <si>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</si>
  <si>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</si>
  <si>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</si>
  <si>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</si>
  <si>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</si>
  <si>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</si>
  <si>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</si>
  <si>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>4.13.</t>
  </si>
  <si>
    <t>KSS-5 dzelzbetona pamata plātne,  montāža un ar to saistītie darbi</t>
  </si>
  <si>
    <t>Aku vāku apbetonēšana,  montāža un ar to saistītie darbi</t>
  </si>
  <si>
    <t>Betona balsti; marka B20,  montāža un ar to saistītie darbi</t>
  </si>
  <si>
    <t>Aloku trejgabals DN100</t>
  </si>
  <si>
    <t>Kanalizācijas sūkņu stacija KSS-3 korpus GRP Ø1500; H=4,26 m, uzstādīšana, savienošana kanalizācijas pašteces vadu un spiedvadu, iekšējās apsaistes ierīkošana,  montāža un ar to saistītie darbi, tai skaitā:</t>
  </si>
  <si>
    <t>Aizsargčaula PE OD400 (cauruļvada OD160 izbūvei zem dzelzsceļa ar beztranšejas metodi, ar distanceriem), montāža un ar to saistītie darbi</t>
  </si>
  <si>
    <t>KSS-3 dzelzbetona pamata plātnes izbūve, montāža un ar to saistītie darbi</t>
  </si>
  <si>
    <t>Betona balsti; marka B20, montāža un ar to saistītie darbi</t>
  </si>
  <si>
    <t>5.7.</t>
  </si>
  <si>
    <t>Aizsargčaula PE caurulei OD400,  montāža un ar to saistītie darbi</t>
  </si>
  <si>
    <t>Aizsargčaula PE caurulei OD160,  montāža un ar to saistītie darbi</t>
  </si>
  <si>
    <t>Atloka aizbīdnis DN150,  montāža un ar to saistītie darbi</t>
  </si>
  <si>
    <t>Enkurojošs atloku adapters DN150 PE caurulei,  montāža un ar to saistītie darbi</t>
  </si>
  <si>
    <r>
      <t>Līkums PE OD160 caurulei 19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>,  montāža un ar to saistītie darbi</t>
    </r>
  </si>
  <si>
    <r>
      <t>Līkums PE OD160 caurulei 12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>,  montāža un ar to saistītie darbi</t>
    </r>
  </si>
  <si>
    <r>
      <t>Līkums PE OD160 caurulei 31</t>
    </r>
    <r>
      <rPr>
        <vertAlign val="superscript"/>
        <sz val="10"/>
        <rFont val="Arial"/>
        <family val="2"/>
        <charset val="186"/>
      </rPr>
      <t>0</t>
    </r>
    <r>
      <rPr>
        <sz val="10"/>
        <rFont val="Arial"/>
        <family val="2"/>
        <charset val="186"/>
      </rPr>
      <t xml:space="preserve"> ,  montāža un ar to saistītie darbi</t>
    </r>
  </si>
  <si>
    <r>
      <t>Līkums PE OD160 caurulei 41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>,  montāža un ar to saistītie darbi</t>
    </r>
  </si>
  <si>
    <r>
      <t>Līkums PE OD160 caurulei 49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>,  montāža un ar to saistītie darbi</t>
    </r>
  </si>
  <si>
    <r>
      <t>Līkums PE OD160 caurulei 89</t>
    </r>
    <r>
      <rPr>
        <vertAlign val="superscript"/>
        <sz val="10"/>
        <rFont val="Arial"/>
        <family val="2"/>
        <charset val="186"/>
      </rPr>
      <t>0</t>
    </r>
    <r>
      <rPr>
        <sz val="10"/>
        <rFont val="Arial"/>
        <family val="2"/>
        <charset val="186"/>
      </rPr>
      <t xml:space="preserve"> ,  montāža un ar to saistītie darbi</t>
    </r>
  </si>
  <si>
    <t xml:space="preserve"> 5.21</t>
  </si>
  <si>
    <t xml:space="preserve"> 5.22</t>
  </si>
  <si>
    <t xml:space="preserve"> 5.23</t>
  </si>
  <si>
    <t xml:space="preserve"> 5.24</t>
  </si>
  <si>
    <t xml:space="preserve"> 5.25</t>
  </si>
  <si>
    <t xml:space="preserve"> 5.26</t>
  </si>
  <si>
    <t xml:space="preserve"> 5.27</t>
  </si>
  <si>
    <r>
      <t>m</t>
    </r>
    <r>
      <rPr>
        <vertAlign val="superscript"/>
        <sz val="10"/>
        <rFont val="Arial"/>
        <family val="2"/>
        <charset val="186"/>
      </rPr>
      <t>2</t>
    </r>
    <r>
      <rPr>
        <sz val="10"/>
        <rFont val="Arial"/>
        <family val="2"/>
        <charset val="186"/>
      </rPr>
      <t/>
    </r>
  </si>
  <si>
    <t>Dz/b grodu aka DN1500 komplektā ar betona pārsedzi un lūku 40t, ķeta vāku, H = 4,00 m - 4,50 m, montāža un ar to saistītie darbi, hidroizolācija</t>
  </si>
  <si>
    <t>Atloka adapters DN100, montāža un ar to saistītie darbi</t>
  </si>
  <si>
    <t>Kustīgs noslēgs DN100, montāža un ar to saistītie darbi</t>
  </si>
  <si>
    <t>Diametra pāreja DN250/150, montāža un ar to saistītie darbi</t>
  </si>
  <si>
    <t>Pazemes tipa ķeta ekpluatācijas ventīlis DN50 ar iekšējo vītni 1 1/2" komplektā ar teleskopisko pagarinātājkātu h÷2,00 m un kapi, montāža un ar to saistītie darbi</t>
  </si>
  <si>
    <t>Aizsargčaula PE caurulei OD400, montāža un ar to saistītie darbi</t>
  </si>
  <si>
    <r>
      <t>Līkums PE OD160 caurulei 10</t>
    </r>
    <r>
      <rPr>
        <vertAlign val="superscript"/>
        <sz val="10"/>
        <rFont val="Arial"/>
        <family val="2"/>
        <charset val="186"/>
      </rPr>
      <t>0 -</t>
    </r>
    <r>
      <rPr>
        <sz val="10"/>
        <rFont val="Arial"/>
        <family val="2"/>
        <charset val="186"/>
      </rPr>
      <t xml:space="preserve"> 21</t>
    </r>
    <r>
      <rPr>
        <vertAlign val="superscript"/>
        <sz val="10"/>
        <rFont val="Arial"/>
        <family val="2"/>
        <charset val="186"/>
      </rPr>
      <t>0</t>
    </r>
    <r>
      <rPr>
        <sz val="10"/>
        <rFont val="Arial"/>
        <family val="2"/>
        <charset val="186"/>
      </rPr>
      <t>, montāža un ar to saistītie darbi</t>
    </r>
  </si>
  <si>
    <r>
      <t>Līkums PE OD160 caurulei 30</t>
    </r>
    <r>
      <rPr>
        <vertAlign val="superscript"/>
        <sz val="10"/>
        <rFont val="Arial"/>
        <family val="2"/>
        <charset val="186"/>
      </rPr>
      <t>0 -</t>
    </r>
    <r>
      <rPr>
        <sz val="10"/>
        <rFont val="Arial"/>
        <family val="2"/>
        <charset val="186"/>
      </rPr>
      <t xml:space="preserve"> 45</t>
    </r>
    <r>
      <rPr>
        <vertAlign val="superscript"/>
        <sz val="10"/>
        <rFont val="Arial"/>
        <family val="2"/>
        <charset val="186"/>
      </rPr>
      <t>0</t>
    </r>
    <r>
      <rPr>
        <sz val="10"/>
        <rFont val="Arial"/>
        <family val="2"/>
        <charset val="186"/>
      </rPr>
      <t>, montāža un ar to saistītie darbi</t>
    </r>
  </si>
  <si>
    <r>
      <t>Līkums PE OD160 caurulei 65</t>
    </r>
    <r>
      <rPr>
        <vertAlign val="superscript"/>
        <sz val="10"/>
        <rFont val="Arial"/>
        <family val="2"/>
        <charset val="186"/>
      </rPr>
      <t>0 -</t>
    </r>
    <r>
      <rPr>
        <sz val="10"/>
        <rFont val="Arial"/>
        <family val="2"/>
        <charset val="186"/>
      </rPr>
      <t xml:space="preserve"> 92</t>
    </r>
    <r>
      <rPr>
        <vertAlign val="superscript"/>
        <sz val="10"/>
        <rFont val="Arial"/>
        <family val="2"/>
        <charset val="186"/>
      </rPr>
      <t>0</t>
    </r>
    <r>
      <rPr>
        <sz val="10"/>
        <rFont val="Arial"/>
        <family val="2"/>
        <charset val="186"/>
      </rPr>
      <t>, montāža un ar to saistītie darbi</t>
    </r>
  </si>
  <si>
    <t>Sliežu demontāža, un to saistītie darbi</t>
  </si>
  <si>
    <r>
      <t>Dz/b grodu aka DN2000 komplektā ar betona pārsedzi un lūku 40t, ķeta vāku, H2,0</t>
    </r>
    <r>
      <rPr>
        <sz val="10"/>
        <rFont val="Symbol"/>
        <family val="1"/>
        <charset val="2"/>
      </rPr>
      <t>¸</t>
    </r>
    <r>
      <rPr>
        <sz val="10"/>
        <rFont val="Arial"/>
        <family val="2"/>
        <charset val="186"/>
      </rPr>
      <t>2,50m,  montāža un ar to saistītie darbi, hidroizolācija</t>
    </r>
  </si>
  <si>
    <r>
      <t>Dz/b grodu aka DN1500 komplektā ar betona pārsedzi un lūku 40t, ķeta vāku, H2,00</t>
    </r>
    <r>
      <rPr>
        <sz val="10"/>
        <rFont val="Symbol"/>
        <family val="1"/>
        <charset val="2"/>
      </rPr>
      <t>¸</t>
    </r>
    <r>
      <rPr>
        <sz val="10"/>
        <rFont val="Arial"/>
        <family val="2"/>
        <charset val="186"/>
      </rPr>
      <t>2,50m, montāža un ar to saistītie darbi, hidroizolācija</t>
    </r>
  </si>
  <si>
    <r>
      <t>Dz/b grodu aka DN2000 komplektā ar betona pārsedzi un lūku 40t, ķeta vāku, H2,50</t>
    </r>
    <r>
      <rPr>
        <sz val="10"/>
        <rFont val="Symbol"/>
        <family val="1"/>
        <charset val="2"/>
      </rPr>
      <t>¸</t>
    </r>
    <r>
      <rPr>
        <sz val="10"/>
        <rFont val="Arial"/>
        <family val="2"/>
        <charset val="186"/>
      </rPr>
      <t>3,00m, montāža un ar to saistītie darbi, hidroizolācija</t>
    </r>
  </si>
  <si>
    <r>
      <t>Dz/b grodu aka DN2000 komplektā ar betona pārsedzi un lūku 40t, ķeta vāku, H3,0</t>
    </r>
    <r>
      <rPr>
        <sz val="10"/>
        <rFont val="Symbol"/>
        <family val="1"/>
        <charset val="2"/>
      </rPr>
      <t>¸</t>
    </r>
    <r>
      <rPr>
        <sz val="10"/>
        <rFont val="Arial"/>
        <family val="2"/>
        <charset val="186"/>
      </rPr>
      <t>3,50m, montāža un ar to saistītie darbi, hidroizolācija</t>
    </r>
  </si>
  <si>
    <t>Dzelzsbetona  spiediena dzēšanas aka komplektā ar   dzelzsbetona pārsedzi, 40tn ķeta lūku un vāku, DN1000 mm, H=2,27m, montāža un ar to saistītie darbi, hidroizolācija</t>
  </si>
  <si>
    <t xml:space="preserve"> 6.11</t>
  </si>
  <si>
    <t xml:space="preserve"> 6.12</t>
  </si>
  <si>
    <t>Dzelzsbetona  spiediena dzēšanas aka komplektā ar   dzelzsbetona pārsedzi, 40tn ķeta lūku un vāku, DN1000 mm, H=1,62m, montāža un ar to saistītie darbi, hidroizolācija</t>
  </si>
  <si>
    <t>Atloku krustgabals DN100/100, montāža un ar to saistītie darbi</t>
  </si>
  <si>
    <t>Atloku trejgabals DN100/100, montāža un ar to saistītie darbi</t>
  </si>
  <si>
    <t>Atloku trejgabals DN150/150, montāža un ar to saistītie darbi</t>
  </si>
  <si>
    <t>Pazemes tipa ķeta ekpluatācijas ventīlis DN50 ar iekšējo vītni 1 1/2"  komplektā ar teleskopisko pagarinātājkātu h÷2,00 m un kapi, montāža un ar to saistītie darbi</t>
  </si>
  <si>
    <t>Pazemes tipa ķeta aizbīdnis DN100 komplektā ar teleskopisko pagarinātājkātu h÷2,00 - 2,50m un kapi, montāža un ar to saistītie darbi</t>
  </si>
  <si>
    <r>
      <t>Līkums PE OD110 caurulei 6</t>
    </r>
    <r>
      <rPr>
        <vertAlign val="superscript"/>
        <sz val="10"/>
        <rFont val="Arial"/>
        <family val="2"/>
        <charset val="186"/>
      </rPr>
      <t>0 -</t>
    </r>
    <r>
      <rPr>
        <sz val="10"/>
        <rFont val="Arial"/>
        <family val="2"/>
        <charset val="186"/>
      </rPr>
      <t xml:space="preserve"> 14</t>
    </r>
    <r>
      <rPr>
        <vertAlign val="superscript"/>
        <sz val="10"/>
        <rFont val="Arial"/>
        <family val="2"/>
        <charset val="186"/>
      </rPr>
      <t>0</t>
    </r>
    <r>
      <rPr>
        <sz val="10"/>
        <rFont val="Arial"/>
        <family val="2"/>
        <charset val="186"/>
      </rPr>
      <t>, montāža un ar to saistītie darbi</t>
    </r>
  </si>
  <si>
    <r>
      <t>Līkums PE OD110 caurulei 33</t>
    </r>
    <r>
      <rPr>
        <vertAlign val="superscript"/>
        <sz val="10"/>
        <rFont val="Arial"/>
        <family val="2"/>
        <charset val="186"/>
      </rPr>
      <t>0 -</t>
    </r>
    <r>
      <rPr>
        <sz val="10"/>
        <rFont val="Arial"/>
        <family val="2"/>
        <charset val="186"/>
      </rPr>
      <t xml:space="preserve"> 66</t>
    </r>
    <r>
      <rPr>
        <vertAlign val="superscript"/>
        <sz val="10"/>
        <rFont val="Arial"/>
        <family val="2"/>
        <charset val="186"/>
      </rPr>
      <t>0</t>
    </r>
    <r>
      <rPr>
        <sz val="10"/>
        <rFont val="Arial"/>
        <family val="2"/>
        <charset val="186"/>
      </rPr>
      <t>, montāža un ar to saistītie darbi</t>
    </r>
  </si>
  <si>
    <r>
      <t>Līkums PE OD160 caurulei 36</t>
    </r>
    <r>
      <rPr>
        <vertAlign val="superscript"/>
        <sz val="10"/>
        <rFont val="Arial"/>
        <family val="2"/>
        <charset val="186"/>
      </rPr>
      <t>0 -</t>
    </r>
    <r>
      <rPr>
        <sz val="10"/>
        <rFont val="Arial"/>
        <family val="2"/>
        <charset val="186"/>
      </rPr>
      <t xml:space="preserve"> 38</t>
    </r>
    <r>
      <rPr>
        <vertAlign val="superscript"/>
        <sz val="10"/>
        <rFont val="Arial"/>
        <family val="2"/>
        <charset val="186"/>
      </rPr>
      <t>0</t>
    </r>
    <r>
      <rPr>
        <sz val="10"/>
        <rFont val="Arial"/>
        <family val="2"/>
        <charset val="186"/>
      </rPr>
      <t>, montāža un ar to saistītie darbi</t>
    </r>
  </si>
  <si>
    <r>
      <t>Līkums PE OD160 caurulei 53 - 66</t>
    </r>
    <r>
      <rPr>
        <vertAlign val="superscript"/>
        <sz val="10"/>
        <rFont val="Arial"/>
        <family val="2"/>
        <charset val="186"/>
      </rPr>
      <t>0</t>
    </r>
    <r>
      <rPr>
        <sz val="10"/>
        <rFont val="Arial"/>
        <family val="2"/>
        <charset val="186"/>
      </rPr>
      <t>, montāža un ar to saistītie darbi</t>
    </r>
  </si>
  <si>
    <r>
      <t>Līkums PE OD160 caurulei 15</t>
    </r>
    <r>
      <rPr>
        <vertAlign val="superscript"/>
        <sz val="10"/>
        <rFont val="Arial"/>
        <family val="2"/>
        <charset val="186"/>
      </rPr>
      <t>0</t>
    </r>
    <r>
      <rPr>
        <sz val="10"/>
        <rFont val="Arial"/>
        <family val="2"/>
        <charset val="186"/>
      </rPr>
      <t>, montāža un ar to saistītie darbi</t>
    </r>
  </si>
  <si>
    <t xml:space="preserve"> 2.50</t>
  </si>
  <si>
    <t xml:space="preserve"> 2.51</t>
  </si>
  <si>
    <t xml:space="preserve"> 2.52</t>
  </si>
  <si>
    <t xml:space="preserve"> 2.53</t>
  </si>
  <si>
    <t xml:space="preserve"> 2.54</t>
  </si>
  <si>
    <t xml:space="preserve"> 2.55</t>
  </si>
  <si>
    <t xml:space="preserve"> 2.56</t>
  </si>
  <si>
    <t xml:space="preserve"> 2.57</t>
  </si>
  <si>
    <t xml:space="preserve"> 2.58</t>
  </si>
  <si>
    <t xml:space="preserve"> 2.59</t>
  </si>
  <si>
    <t xml:space="preserve"> 2.60</t>
  </si>
  <si>
    <t>Aizsargčaula D315 pievienojumu vietās pie dz.betona akām,montāža un ar to saistītie darbi</t>
  </si>
  <si>
    <t>Kanalizācijas sūkņu stacija KSS-1 korpus GRP Ø1500; H=3,51 m, uzstādīšana, savienošana kanalizācijas pašteces vadu un spiedvadu, iekšējās apsaistes ierīkošana, montāža un ar to saistītie darbi, tai skaitā:</t>
  </si>
  <si>
    <t>4.3.</t>
  </si>
  <si>
    <t>Cauruļvada hidrauliskā pārbaude, montāža un ar to saistītie darbi</t>
  </si>
  <si>
    <t>Aku vāku apbetonēšana, montāža un ar to saistītie darbi</t>
  </si>
  <si>
    <t>KSS-1 dzelzbetona pamata plātne, montāža un ar to saistītie darbi</t>
  </si>
  <si>
    <r>
      <t>Līkums PE OD110 caurulei 6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>-8</t>
    </r>
    <r>
      <rPr>
        <vertAlign val="superscript"/>
        <sz val="10"/>
        <rFont val="Arial"/>
        <family val="2"/>
        <charset val="186"/>
      </rPr>
      <t>0</t>
    </r>
    <r>
      <rPr>
        <sz val="10"/>
        <rFont val="Arial"/>
        <family val="2"/>
        <charset val="186"/>
      </rPr>
      <t xml:space="preserve"> , montāža un ar to saistītie darbi</t>
    </r>
  </si>
  <si>
    <r>
      <t>Līkums PE OD110 caurulei 30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>, montāža un ar to saistītie darbi</t>
    </r>
  </si>
  <si>
    <r>
      <t>Līkums PE OD110 caurulei 44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>, montāža un ar to saistītie darbi</t>
    </r>
  </si>
  <si>
    <r>
      <t>Līkums PE OD110 caurulei 88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>, montāža un ar to saistītie darbi</t>
    </r>
  </si>
  <si>
    <t>Aizsargčaula D200 pievienojumu vietās pie dz.betona akām, montāža un ar to saistītie darbi</t>
  </si>
  <si>
    <t>Noslēgtapa PP caurulei OD200mm, montāža un ar to saistītie darbi</t>
  </si>
  <si>
    <t xml:space="preserve"> 6.13</t>
  </si>
  <si>
    <t xml:space="preserve"> 6.14</t>
  </si>
  <si>
    <t xml:space="preserve"> 6.15</t>
  </si>
  <si>
    <t xml:space="preserve"> 6.16</t>
  </si>
  <si>
    <t xml:space="preserve"> 6.17</t>
  </si>
  <si>
    <t xml:space="preserve"> 6.18</t>
  </si>
  <si>
    <t xml:space="preserve"> 6.19</t>
  </si>
  <si>
    <r>
      <t>Līkums PE OD110 caurulei 45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>, montāža un ar to saistītie darbi</t>
    </r>
  </si>
  <si>
    <t>Atloku trejgabals DN80</t>
  </si>
  <si>
    <t>Kanalizācijas sūkņu stacija KSS-2 korpus GRP Ø1500; H=4,55 m, uzstādīšana, savienošana kanalizācijas pašteces vadu un spiedvadu, iekšējās apsaistes ierīkošana, montāža un ar to saistītie darbi, tai skaitā:</t>
  </si>
  <si>
    <t>KSS-2 dzelzbetona pamata plātne, montāža un ar to saistītie darbi</t>
  </si>
  <si>
    <t>Dzelzsbetona  spiediena dzēšanas aka komplektā ar   dzelzsbetona pārsedzi, 40tn ķeta lūku un vāku, DN1000 mm, H=1,89m, montāža un ar to saistītie darbi, hidroizolācija</t>
  </si>
  <si>
    <r>
      <t>Līkums PE OD110 caurulei 13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 xml:space="preserve"> , montāža un ar to saistītie darbi</t>
    </r>
  </si>
  <si>
    <r>
      <t>Līkums PE OD110 caurulei 18</t>
    </r>
    <r>
      <rPr>
        <vertAlign val="superscript"/>
        <sz val="10"/>
        <rFont val="Arial"/>
        <family val="2"/>
        <charset val="186"/>
      </rPr>
      <t>0</t>
    </r>
    <r>
      <rPr>
        <sz val="10"/>
        <rFont val="Arial"/>
        <family val="2"/>
        <charset val="186"/>
      </rPr>
      <t>, montāža un ar to saistītie darbi</t>
    </r>
  </si>
  <si>
    <r>
      <t>Līkums PE OD110 caurulei 28</t>
    </r>
    <r>
      <rPr>
        <vertAlign val="superscript"/>
        <sz val="10"/>
        <rFont val="Arial"/>
        <family val="2"/>
        <charset val="186"/>
      </rPr>
      <t>0</t>
    </r>
    <r>
      <rPr>
        <sz val="10"/>
        <rFont val="Arial"/>
        <family val="2"/>
        <charset val="186"/>
      </rPr>
      <t>, montāža un ar to saistītie darbi</t>
    </r>
  </si>
  <si>
    <r>
      <t>Līkums PE OD110 caurulei 35</t>
    </r>
    <r>
      <rPr>
        <vertAlign val="superscript"/>
        <sz val="10"/>
        <rFont val="Arial"/>
        <family val="2"/>
        <charset val="186"/>
      </rPr>
      <t>0</t>
    </r>
    <r>
      <rPr>
        <sz val="10"/>
        <rFont val="Arial"/>
        <family val="2"/>
        <charset val="186"/>
      </rPr>
      <t>, montāža un ar to saistītie darbi</t>
    </r>
  </si>
  <si>
    <r>
      <t>Līkums PE OD110 caurulei 44</t>
    </r>
    <r>
      <rPr>
        <vertAlign val="superscript"/>
        <sz val="10"/>
        <rFont val="Arial"/>
        <family val="2"/>
        <charset val="186"/>
      </rPr>
      <t>0</t>
    </r>
    <r>
      <rPr>
        <sz val="10"/>
        <rFont val="Arial"/>
        <family val="2"/>
        <charset val="186"/>
      </rPr>
      <t>, montāža un ar to saistītie darbi</t>
    </r>
  </si>
  <si>
    <r>
      <t>Līkums PE OD110 caurulei 45</t>
    </r>
    <r>
      <rPr>
        <vertAlign val="superscript"/>
        <sz val="10"/>
        <rFont val="Arial"/>
        <family val="2"/>
        <charset val="186"/>
      </rPr>
      <t>0</t>
    </r>
    <r>
      <rPr>
        <sz val="10"/>
        <rFont val="Arial"/>
        <family val="2"/>
        <charset val="186"/>
      </rPr>
      <t>, montāža un ar to saistītie darbi</t>
    </r>
  </si>
  <si>
    <r>
      <t>Līkums PE OD110 caurulei 56</t>
    </r>
    <r>
      <rPr>
        <vertAlign val="superscript"/>
        <sz val="10"/>
        <rFont val="Arial"/>
        <family val="2"/>
        <charset val="186"/>
      </rPr>
      <t>0</t>
    </r>
    <r>
      <rPr>
        <sz val="10"/>
        <rFont val="Arial"/>
        <family val="2"/>
        <charset val="186"/>
      </rPr>
      <t>, montāža un ar to saistītie darbi</t>
    </r>
  </si>
  <si>
    <t xml:space="preserve"> 4.16</t>
  </si>
  <si>
    <t xml:space="preserve"> 4.17</t>
  </si>
  <si>
    <t xml:space="preserve"> 4.18</t>
  </si>
  <si>
    <t xml:space="preserve"> 4.19</t>
  </si>
  <si>
    <t xml:space="preserve"> 4.20</t>
  </si>
  <si>
    <t xml:space="preserve"> 4.21</t>
  </si>
  <si>
    <t xml:space="preserve"> 4.22</t>
  </si>
  <si>
    <t>Kanalizācijas sūkņu stacija KSS-4 korpus GRP Ø1500; H=4,28 m, uzstādīšana, savienošana kanalizācijas pašteces vadu un spiedvadu, iekšējās apsaistes ierīkošana, montāža un ar to saistītie darbi, tai skaitā:</t>
  </si>
  <si>
    <t>KSS-4 dzelzbetona pamata plātnes izbūve, montāža un ar to saistītie darbi</t>
  </si>
  <si>
    <r>
      <t>Līkums PE OD110 caurulei 12</t>
    </r>
    <r>
      <rPr>
        <vertAlign val="superscript"/>
        <sz val="10"/>
        <rFont val="Arial"/>
        <family val="2"/>
        <charset val="186"/>
      </rPr>
      <t>0</t>
    </r>
    <r>
      <rPr>
        <sz val="10"/>
        <rFont val="Arial"/>
        <family val="2"/>
        <charset val="186"/>
      </rPr>
      <t xml:space="preserve"> , montāža un ar to saistītie darbi</t>
    </r>
  </si>
  <si>
    <r>
      <t>Līkums PE OD110 caurulei 13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>, montāža un ar to saistītie darbi</t>
    </r>
  </si>
  <si>
    <r>
      <t>Līkums PE OD110 caurulei 17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>, montāža un ar to saistītie darbi</t>
    </r>
  </si>
  <si>
    <r>
      <t>Līkums PE OD110 caurulei 33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>, montāža un ar to saistītie darbi</t>
    </r>
  </si>
  <si>
    <r>
      <t>Līkums PE OD110 caurulei 43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>, montāža un ar to saistītie darbi</t>
    </r>
  </si>
  <si>
    <r>
      <t>Līkums PE OD110 caurulei 52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>, montāža un ar to saistītie darbi</t>
    </r>
  </si>
  <si>
    <r>
      <t>Līkums PE OD110 caurulei 57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>, montāža un ar to saistītie darbi</t>
    </r>
  </si>
  <si>
    <r>
      <t>Līkums PE OD110 caurulei 98</t>
    </r>
    <r>
      <rPr>
        <vertAlign val="superscript"/>
        <sz val="10"/>
        <rFont val="Arial"/>
        <family val="2"/>
        <charset val="186"/>
      </rPr>
      <t xml:space="preserve">0 </t>
    </r>
    <r>
      <rPr>
        <sz val="10"/>
        <rFont val="Arial"/>
        <family val="2"/>
        <charset val="186"/>
      </rPr>
      <t>, montāža un ar to saistītie darbi</t>
    </r>
  </si>
  <si>
    <t>EM PE seglu uzlika DN110/50, montāža un ar to saistītie darbi</t>
  </si>
  <si>
    <t>Pazemes tipa ķeta ekpluatācijas ventīlis DN50 ar iekšējo vītni 2" komplektā ar teleskopisko pagarinātājkātu h÷2,00 - 2,50 m un kapi, montāža un ar to saistītie darbi</t>
  </si>
  <si>
    <r>
      <t>Līkums PE OD110 caurulei 10</t>
    </r>
    <r>
      <rPr>
        <vertAlign val="superscript"/>
        <sz val="10"/>
        <rFont val="Arial"/>
        <family val="2"/>
        <charset val="186"/>
      </rPr>
      <t>0</t>
    </r>
    <r>
      <rPr>
        <sz val="10"/>
        <rFont val="Arial"/>
        <family val="2"/>
        <charset val="186"/>
      </rPr>
      <t>, montāža un ar to saistītie darbi</t>
    </r>
  </si>
  <si>
    <t>Celtniecības iela</t>
  </si>
  <si>
    <t xml:space="preserve">Tranšejas rakšana un aizbēršana lietu kanalizācijas tīklu montāžai (katra komunikācija savā tranšejā) </t>
  </si>
  <si>
    <t>1.1.</t>
  </si>
  <si>
    <t>1.2.</t>
  </si>
  <si>
    <t>Esošā zāliena seguma noņemšana</t>
  </si>
  <si>
    <r>
      <t xml:space="preserve">PP dubultsienu lietus kanalizācijas caurule ar uzmavām un blīvi, OD200mm H </t>
    </r>
    <r>
      <rPr>
        <sz val="10"/>
        <rFont val="Arial"/>
        <charset val="186"/>
      </rPr>
      <t>= 1,00 - 1,50</t>
    </r>
    <r>
      <rPr>
        <sz val="10"/>
        <rFont val="Arial"/>
        <family val="2"/>
        <charset val="186"/>
      </rPr>
      <t xml:space="preserve"> m, ieguldes klase SN8, montāža un ar to saistītie darbi</t>
    </r>
  </si>
  <si>
    <r>
      <t xml:space="preserve">PP dubultsienu lietus kanalizācijas caurule ar uzmavām un blīvi, OD200mm H </t>
    </r>
    <r>
      <rPr>
        <sz val="10"/>
        <rFont val="Arial"/>
        <charset val="186"/>
      </rPr>
      <t>= 1,5-2,0</t>
    </r>
    <r>
      <rPr>
        <sz val="10"/>
        <rFont val="Arial"/>
        <family val="2"/>
        <charset val="186"/>
      </rPr>
      <t xml:space="preserve"> m, ieguldes klase SN8,  montāža un ar to saistītie darbi</t>
    </r>
  </si>
  <si>
    <r>
      <t xml:space="preserve">PP dubultsienu lietus kanalizācijas caurule ar uzmavām un blīvi, OD250mm H </t>
    </r>
    <r>
      <rPr>
        <sz val="10"/>
        <rFont val="Arial"/>
        <charset val="186"/>
      </rPr>
      <t>= 1,10 - 1,50</t>
    </r>
    <r>
      <rPr>
        <sz val="10"/>
        <rFont val="Arial"/>
        <family val="2"/>
        <charset val="186"/>
      </rPr>
      <t xml:space="preserve"> m, ieguldes klase SN8,  montāža un ar to saistītie darbi</t>
    </r>
  </si>
  <si>
    <r>
      <t xml:space="preserve">PP dubultsienu lietus kanalizācijas caurule ar uzmavām un blīvi, OD250mm H </t>
    </r>
    <r>
      <rPr>
        <sz val="10"/>
        <rFont val="Arial"/>
        <charset val="186"/>
      </rPr>
      <t>= 2,50 - 3,0</t>
    </r>
    <r>
      <rPr>
        <sz val="10"/>
        <rFont val="Arial"/>
        <family val="2"/>
        <charset val="186"/>
      </rPr>
      <t xml:space="preserve"> m, ieguldes klase SN8,  montāža un ar to saistītie darbi</t>
    </r>
  </si>
  <si>
    <r>
      <t xml:space="preserve">PP dubultsienu lietus kanalizācijas caurule ar uzmavām un blīvi, OD315mm H </t>
    </r>
    <r>
      <rPr>
        <sz val="10"/>
        <rFont val="Arial"/>
        <charset val="186"/>
      </rPr>
      <t>= 2,50 - 3,0</t>
    </r>
    <r>
      <rPr>
        <sz val="10"/>
        <rFont val="Arial"/>
        <family val="2"/>
        <charset val="186"/>
      </rPr>
      <t xml:space="preserve"> m, ieguldes klase SN8,  montāža un ar to saistītie darbi</t>
    </r>
  </si>
  <si>
    <r>
      <t xml:space="preserve">PP dubultsienu lietus kanalizācijas caurule ar uzmavām un blīvi, OD315mm H </t>
    </r>
    <r>
      <rPr>
        <sz val="10"/>
        <rFont val="Arial"/>
        <charset val="186"/>
      </rPr>
      <t>= 3,00 - 3,50</t>
    </r>
    <r>
      <rPr>
        <sz val="10"/>
        <rFont val="Arial"/>
        <family val="2"/>
        <charset val="186"/>
      </rPr>
      <t xml:space="preserve"> m, ieguldes klase SN8,  montāža un ar to saistītie darbi</t>
    </r>
  </si>
  <si>
    <t>Gūlija DN400 ar teleskopisko cauruli ar ķeta lūku un taisnstūrveida resti, 400/315, H=1,10 -1,50m,  montāža un ar to saistītie darbi</t>
  </si>
  <si>
    <t>Gūlija DN400 ar teleskopisko cauruli ar ķeta lūku un taisnstūrveida resti, 400/315, H=1,50 - 2,00m,  montāža un ar to saistītie darbi</t>
  </si>
  <si>
    <t>Gūlija DN400 ar teleskopisko cauruli ar ķeta lūku un taisnstūrveida resti, 400/315, H=2,00 - 2,50m, montāža un ar to saistītie darbi</t>
  </si>
  <si>
    <t>Dzelzsbetona skataka ar dzelzsbetona pārsedzi, 40tn ķeta lūku un vāku; DN1000, H=2,50 - 3,00m, (akas paredzēt no saliekamajiem dzelzsbetona grodiem atbilstoši LVS EN 1917 ar iestrādātiem gumijas blīvgredzeniem. Blīvējums atbilstoši LVS EN 681), montāža un ar to saistītie darbi</t>
  </si>
  <si>
    <t>Dzelzsbetona skataka ar dzelzsbetona pārsedzi, 40tn ķeta lūku un vāku; DN1500, H=1,50 - 2,00m - filtrācijas aka(akas paredzēt no saliekamajiem dzelzsbetona grodiem atbilstoši LVS EN 1917 ar iestrādātiem gumijas blīvgredzeniem. Blīvējums atbilstoši LVS EN 681), montāža un ar to saistītie darbi</t>
  </si>
  <si>
    <t>Dzelzsbetona skataka ar dzelzsbetona pārsedzi, 40tn ķeta lūku un vāku; DN1500, H=3,00 - 3,50m, (akas paredzēt no saliekamajiem dzelzsbetona grodiem atbilstoši LVS EN 1917 ar iestrādātiem gumijas blīvgredzeniem. Blīvējums atbilstoši LVS EN 681), montāža un ar to saistītie darbi</t>
  </si>
  <si>
    <t>Dzelzsbetona skataka ar dzelzsbetona pārsedzi, 40tn ķeta lūku un vāku; DN1500, H=3,50 - 4,00m, (akas paredzēt no saliekamajiem dzelzsbetona grodiem atbilstoši LVS EN 1917 ar iestrādātiem gumijas blīvgredzeniem. Blīvējums atbilstoši LVS EN 681), montāža un ar to saistītie darbi</t>
  </si>
  <si>
    <t>Dzelzsbetona skataka ar dzelzsbetona pārsedzi, 40tn ķeta lūku un vāku; DN2000, H=3,50 -4,00m, (akas paredzēt no saliekamajiem dzelzsbetona grodiem atbilstoši LVS EN 1917 ar iestrādātiem gumijas blīvgredzeniem. Blīvējums atbilstoši LVS EN 681), montāža un ar to saistītie darbi</t>
  </si>
  <si>
    <t xml:space="preserve">Krītcaurule  ar uzmavu OD200, montāža un ar to saistītie darbi
</t>
  </si>
  <si>
    <r>
      <t>Trejgabals ar uzmavām OD200/200 45</t>
    </r>
    <r>
      <rPr>
        <sz val="10"/>
        <rFont val="Arial"/>
        <charset val="186"/>
      </rPr>
      <t>° , montāža un ar to saistītie darbi</t>
    </r>
    <r>
      <rPr>
        <sz val="10"/>
        <rFont val="Arial"/>
        <family val="2"/>
      </rPr>
      <t xml:space="preserve">
</t>
    </r>
  </si>
  <si>
    <r>
      <t>Līkums  45</t>
    </r>
    <r>
      <rPr>
        <sz val="10"/>
        <rFont val="Arial"/>
        <charset val="186"/>
      </rPr>
      <t>°</t>
    </r>
    <r>
      <rPr>
        <sz val="10"/>
        <rFont val="Arial"/>
        <family val="2"/>
      </rPr>
      <t xml:space="preserve"> ar  uzmavām  caurulei OD200
, montāža un ar to saistītie darbi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</si>
</sst>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  <charset val="186"/>
    </font>
    <font>
      <b/>
      <u/>
      <sz val="10"/>
      <name val="Arial"/>
      <family val="2"/>
    </font>
    <font>
      <i/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1"/>
      <name val="Arial"/>
      <family val="2"/>
      <charset val="186"/>
    </font>
    <font>
      <i/>
      <sz val="11"/>
      <name val="Arial"/>
      <family val="2"/>
      <charset val="186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0"/>
      <name val="Arial"/>
      <family val="2"/>
      <charset val="186"/>
    </font>
    <font>
      <sz val="10"/>
      <name val="Helv"/>
    </font>
    <font>
      <sz val="9"/>
      <name val="Arial"/>
      <family val="2"/>
      <charset val="186"/>
    </font>
    <font>
      <sz val="10"/>
      <name val="Arial"/>
      <family val="2"/>
      <charset val="204"/>
    </font>
    <font>
      <vertAlign val="superscript"/>
      <sz val="10"/>
      <name val="Arial"/>
      <family val="2"/>
      <charset val="186"/>
    </font>
    <font>
      <vertAlign val="superscript"/>
      <sz val="10"/>
      <name val="Arial"/>
      <family val="2"/>
    </font>
    <font>
      <sz val="10"/>
      <color indexed="8"/>
      <name val="Arial"/>
      <family val="2"/>
      <charset val="186"/>
    </font>
    <font>
      <sz val="10"/>
      <name val="Arial"/>
      <family val="2"/>
      <charset val="1"/>
    </font>
    <font>
      <sz val="11"/>
      <color indexed="8"/>
      <name val="Calibri"/>
      <family val="2"/>
      <charset val="186"/>
    </font>
    <font>
      <sz val="10"/>
      <name val="Symbol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</cellStyleXfs>
  <cellXfs count="269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vertical="top"/>
    </xf>
    <xf numFmtId="0" fontId="2" fillId="0" borderId="0" xfId="0" applyFont="1"/>
    <xf numFmtId="0" fontId="2" fillId="0" borderId="1" xfId="0" applyFont="1" applyBorder="1" applyAlignment="1">
      <alignment horizontal="center" vertical="center" textRotation="90" wrapText="1"/>
    </xf>
    <xf numFmtId="2" fontId="2" fillId="0" borderId="1" xfId="0" applyNumberFormat="1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top"/>
    </xf>
    <xf numFmtId="2" fontId="2" fillId="0" borderId="0" xfId="0" applyNumberFormat="1" applyFont="1" applyAlignment="1">
      <alignment horizontal="right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right" vertical="top" wrapText="1"/>
    </xf>
    <xf numFmtId="0" fontId="2" fillId="0" borderId="6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right" vertical="top" wrapText="1"/>
    </xf>
    <xf numFmtId="0" fontId="2" fillId="0" borderId="8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3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2" fontId="2" fillId="0" borderId="8" xfId="0" applyNumberFormat="1" applyFont="1" applyBorder="1" applyAlignment="1">
      <alignment vertical="top"/>
    </xf>
    <xf numFmtId="2" fontId="2" fillId="0" borderId="13" xfId="0" applyNumberFormat="1" applyFont="1" applyBorder="1" applyAlignment="1">
      <alignment vertical="top"/>
    </xf>
    <xf numFmtId="2" fontId="2" fillId="0" borderId="6" xfId="0" applyNumberFormat="1" applyFont="1" applyBorder="1" applyAlignment="1">
      <alignment vertical="top"/>
    </xf>
    <xf numFmtId="0" fontId="2" fillId="0" borderId="13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/>
    </xf>
    <xf numFmtId="2" fontId="2" fillId="0" borderId="7" xfId="0" applyNumberFormat="1" applyFont="1" applyBorder="1" applyAlignment="1">
      <alignment vertical="top"/>
    </xf>
    <xf numFmtId="0" fontId="2" fillId="0" borderId="13" xfId="0" applyFont="1" applyBorder="1"/>
    <xf numFmtId="0" fontId="2" fillId="0" borderId="6" xfId="0" applyFont="1" applyBorder="1"/>
    <xf numFmtId="0" fontId="4" fillId="0" borderId="0" xfId="0" applyFont="1"/>
    <xf numFmtId="0" fontId="4" fillId="0" borderId="11" xfId="0" applyFont="1" applyBorder="1" applyAlignment="1">
      <alignment horizontal="center" vertical="top"/>
    </xf>
    <xf numFmtId="0" fontId="4" fillId="0" borderId="14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/>
    </xf>
    <xf numFmtId="0" fontId="4" fillId="0" borderId="11" xfId="0" applyFont="1" applyBorder="1" applyAlignment="1">
      <alignment vertical="top"/>
    </xf>
    <xf numFmtId="2" fontId="4" fillId="0" borderId="11" xfId="0" applyNumberFormat="1" applyFont="1" applyBorder="1" applyAlignment="1">
      <alignment vertical="top"/>
    </xf>
    <xf numFmtId="2" fontId="4" fillId="0" borderId="14" xfId="0" applyNumberFormat="1" applyFont="1" applyBorder="1" applyAlignment="1">
      <alignment vertical="top"/>
    </xf>
    <xf numFmtId="2" fontId="2" fillId="0" borderId="1" xfId="0" applyNumberFormat="1" applyFont="1" applyBorder="1"/>
    <xf numFmtId="2" fontId="4" fillId="0" borderId="1" xfId="0" applyNumberFormat="1" applyFont="1" applyBorder="1" applyAlignment="1">
      <alignment vertical="top"/>
    </xf>
    <xf numFmtId="2" fontId="4" fillId="0" borderId="1" xfId="0" applyNumberFormat="1" applyFont="1" applyBorder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3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vertical="top"/>
    </xf>
    <xf numFmtId="2" fontId="2" fillId="2" borderId="0" xfId="0" applyNumberFormat="1" applyFont="1" applyFill="1" applyAlignment="1">
      <alignment vertical="top"/>
    </xf>
    <xf numFmtId="0" fontId="2" fillId="2" borderId="0" xfId="0" applyFont="1" applyFill="1"/>
    <xf numFmtId="17" fontId="4" fillId="2" borderId="0" xfId="0" applyNumberFormat="1" applyFont="1" applyFill="1" applyAlignment="1">
      <alignment horizontal="left" vertical="top"/>
    </xf>
    <xf numFmtId="0" fontId="2" fillId="2" borderId="0" xfId="0" applyFont="1" applyFill="1" applyAlignment="1">
      <alignment vertical="top" wrapText="1"/>
    </xf>
    <xf numFmtId="2" fontId="3" fillId="2" borderId="0" xfId="0" applyNumberFormat="1" applyFont="1" applyFill="1" applyAlignment="1">
      <alignment horizontal="right" vertical="top"/>
    </xf>
    <xf numFmtId="1" fontId="6" fillId="2" borderId="0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2" fontId="4" fillId="0" borderId="5" xfId="0" applyNumberFormat="1" applyFont="1" applyBorder="1" applyAlignment="1">
      <alignment vertical="center"/>
    </xf>
    <xf numFmtId="2" fontId="4" fillId="0" borderId="7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2" fontId="4" fillId="0" borderId="11" xfId="0" applyNumberFormat="1" applyFont="1" applyBorder="1"/>
    <xf numFmtId="2" fontId="4" fillId="0" borderId="0" xfId="0" applyNumberFormat="1" applyFont="1" applyBorder="1" applyAlignment="1">
      <alignment vertical="top"/>
    </xf>
    <xf numFmtId="2" fontId="4" fillId="0" borderId="0" xfId="0" applyNumberFormat="1" applyFont="1" applyBorder="1"/>
    <xf numFmtId="0" fontId="2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vertical="top"/>
    </xf>
    <xf numFmtId="17" fontId="4" fillId="0" borderId="0" xfId="0" applyNumberFormat="1" applyFont="1" applyFill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5" fillId="0" borderId="11" xfId="0" applyFont="1" applyBorder="1" applyAlignment="1">
      <alignment horizontal="right" vertical="top" wrapText="1"/>
    </xf>
    <xf numFmtId="0" fontId="3" fillId="0" borderId="0" xfId="0" applyFont="1"/>
    <xf numFmtId="0" fontId="4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0" fontId="2" fillId="0" borderId="0" xfId="0" quotePrefix="1" applyFont="1" applyAlignment="1">
      <alignment horizontal="left" vertical="top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2" fillId="0" borderId="8" xfId="0" applyFont="1" applyBorder="1" applyAlignment="1">
      <alignment horizontal="left" vertical="top" wrapText="1"/>
    </xf>
    <xf numFmtId="4" fontId="2" fillId="0" borderId="0" xfId="0" applyNumberFormat="1" applyFont="1"/>
    <xf numFmtId="4" fontId="2" fillId="0" borderId="1" xfId="0" applyNumberFormat="1" applyFont="1" applyBorder="1" applyAlignment="1">
      <alignment vertical="top" wrapText="1"/>
    </xf>
    <xf numFmtId="4" fontId="2" fillId="0" borderId="6" xfId="0" applyNumberFormat="1" applyFont="1" applyBorder="1" applyAlignment="1">
      <alignment vertical="top" wrapText="1"/>
    </xf>
    <xf numFmtId="4" fontId="2" fillId="0" borderId="9" xfId="0" applyNumberFormat="1" applyFont="1" applyBorder="1" applyAlignment="1">
      <alignment vertical="top" wrapText="1"/>
    </xf>
    <xf numFmtId="4" fontId="2" fillId="0" borderId="15" xfId="0" applyNumberFormat="1" applyFont="1" applyBorder="1" applyAlignment="1">
      <alignment vertical="top" wrapText="1"/>
    </xf>
    <xf numFmtId="4" fontId="5" fillId="0" borderId="15" xfId="0" applyNumberFormat="1" applyFont="1" applyBorder="1" applyAlignment="1">
      <alignment vertical="top" wrapText="1"/>
    </xf>
    <xf numFmtId="4" fontId="3" fillId="0" borderId="0" xfId="0" applyNumberFormat="1" applyFont="1"/>
    <xf numFmtId="0" fontId="9" fillId="0" borderId="13" xfId="0" applyFont="1" applyBorder="1" applyAlignment="1">
      <alignment horizontal="right" vertical="top" wrapText="1"/>
    </xf>
    <xf numFmtId="4" fontId="9" fillId="0" borderId="0" xfId="0" applyNumberFormat="1" applyFont="1"/>
    <xf numFmtId="0" fontId="9" fillId="0" borderId="0" xfId="0" applyFont="1"/>
    <xf numFmtId="0" fontId="9" fillId="0" borderId="0" xfId="0" applyFont="1" applyBorder="1" applyAlignment="1">
      <alignment horizontal="center" vertical="top"/>
    </xf>
    <xf numFmtId="4" fontId="9" fillId="0" borderId="15" xfId="0" applyNumberFormat="1" applyFont="1" applyBorder="1" applyAlignment="1">
      <alignment vertical="top" wrapText="1"/>
    </xf>
    <xf numFmtId="0" fontId="2" fillId="0" borderId="6" xfId="0" applyFont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2" fillId="0" borderId="6" xfId="0" applyFont="1" applyBorder="1" applyAlignment="1">
      <alignment vertical="top"/>
    </xf>
    <xf numFmtId="2" fontId="12" fillId="0" borderId="6" xfId="0" applyNumberFormat="1" applyFont="1" applyBorder="1" applyAlignment="1">
      <alignment vertical="top"/>
    </xf>
    <xf numFmtId="0" fontId="12" fillId="0" borderId="6" xfId="0" applyFont="1" applyBorder="1"/>
    <xf numFmtId="0" fontId="12" fillId="0" borderId="0" xfId="0" applyFont="1"/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2" fontId="12" fillId="0" borderId="6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2" fontId="2" fillId="0" borderId="6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horizontal="right" vertical="center"/>
    </xf>
    <xf numFmtId="0" fontId="2" fillId="0" borderId="6" xfId="2" applyFont="1" applyFill="1" applyBorder="1" applyAlignment="1">
      <alignment horizontal="center" vertical="center" wrapText="1"/>
    </xf>
    <xf numFmtId="0" fontId="2" fillId="0" borderId="6" xfId="3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center" vertical="center" wrapText="1"/>
    </xf>
    <xf numFmtId="49" fontId="12" fillId="0" borderId="6" xfId="2" applyNumberFormat="1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12" fillId="0" borderId="6" xfId="3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top"/>
    </xf>
    <xf numFmtId="0" fontId="4" fillId="0" borderId="16" xfId="0" applyFont="1" applyBorder="1" applyAlignment="1">
      <alignment horizontal="right" vertical="top" wrapText="1"/>
    </xf>
    <xf numFmtId="0" fontId="4" fillId="0" borderId="20" xfId="0" applyFont="1" applyBorder="1" applyAlignment="1">
      <alignment vertical="top" wrapText="1"/>
    </xf>
    <xf numFmtId="0" fontId="12" fillId="0" borderId="6" xfId="3" applyNumberFormat="1" applyFont="1" applyFill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/>
    </xf>
    <xf numFmtId="0" fontId="14" fillId="3" borderId="6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vertical="center" wrapText="1"/>
    </xf>
    <xf numFmtId="2" fontId="14" fillId="0" borderId="6" xfId="0" applyNumberFormat="1" applyFont="1" applyFill="1" applyBorder="1" applyAlignment="1">
      <alignment horizontal="right" vertical="center" wrapText="1"/>
    </xf>
    <xf numFmtId="16" fontId="14" fillId="0" borderId="6" xfId="0" applyNumberFormat="1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2" fontId="2" fillId="0" borderId="6" xfId="0" applyNumberFormat="1" applyFont="1" applyFill="1" applyBorder="1" applyAlignment="1">
      <alignment vertical="center"/>
    </xf>
    <xf numFmtId="0" fontId="0" fillId="0" borderId="6" xfId="0" applyFont="1" applyFill="1" applyBorder="1" applyAlignment="1">
      <alignment horizontal="right" vertical="center"/>
    </xf>
    <xf numFmtId="2" fontId="0" fillId="0" borderId="6" xfId="0" applyNumberFormat="1" applyFont="1" applyBorder="1" applyAlignment="1">
      <alignment vertical="center"/>
    </xf>
    <xf numFmtId="2" fontId="0" fillId="0" borderId="6" xfId="0" applyNumberFormat="1" applyFont="1" applyFill="1" applyBorder="1" applyAlignment="1">
      <alignment vertical="center"/>
    </xf>
    <xf numFmtId="0" fontId="0" fillId="0" borderId="6" xfId="0" applyFont="1" applyBorder="1" applyAlignment="1">
      <alignment horizontal="right" vertical="center"/>
    </xf>
    <xf numFmtId="2" fontId="2" fillId="0" borderId="6" xfId="0" applyNumberFormat="1" applyFont="1" applyFill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right" vertical="center" wrapText="1"/>
    </xf>
    <xf numFmtId="0" fontId="4" fillId="0" borderId="14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2" fontId="4" fillId="0" borderId="14" xfId="0" applyNumberFormat="1" applyFont="1" applyBorder="1" applyAlignment="1">
      <alignment vertical="center"/>
    </xf>
    <xf numFmtId="2" fontId="4" fillId="0" borderId="11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2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horizontal="right" vertical="center"/>
    </xf>
    <xf numFmtId="2" fontId="2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2" fontId="4" fillId="0" borderId="0" xfId="0" applyNumberFormat="1" applyFont="1" applyBorder="1" applyAlignment="1">
      <alignment vertical="center"/>
    </xf>
    <xf numFmtId="0" fontId="14" fillId="0" borderId="19" xfId="0" applyFont="1" applyFill="1" applyBorder="1" applyAlignment="1">
      <alignment vertical="center" wrapText="1"/>
    </xf>
    <xf numFmtId="0" fontId="21" fillId="0" borderId="6" xfId="5" applyFont="1" applyFill="1" applyBorder="1" applyAlignment="1">
      <alignment horizontal="right" vertical="center"/>
    </xf>
    <xf numFmtId="2" fontId="21" fillId="0" borderId="6" xfId="5" applyNumberFormat="1" applyFont="1" applyFill="1" applyBorder="1" applyAlignment="1">
      <alignment vertical="center"/>
    </xf>
    <xf numFmtId="164" fontId="2" fillId="0" borderId="6" xfId="0" applyNumberFormat="1" applyFont="1" applyBorder="1" applyAlignment="1">
      <alignment vertical="center"/>
    </xf>
    <xf numFmtId="0" fontId="12" fillId="0" borderId="6" xfId="0" applyFont="1" applyBorder="1" applyAlignment="1">
      <alignment horizontal="center" vertical="top"/>
    </xf>
    <xf numFmtId="2" fontId="4" fillId="0" borderId="6" xfId="0" applyNumberFormat="1" applyFont="1" applyBorder="1" applyAlignment="1">
      <alignment vertical="center"/>
    </xf>
    <xf numFmtId="0" fontId="16" fillId="0" borderId="19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2" fontId="14" fillId="0" borderId="19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19" xfId="0" applyFont="1" applyBorder="1" applyAlignment="1">
      <alignment vertical="center"/>
    </xf>
    <xf numFmtId="2" fontId="12" fillId="0" borderId="0" xfId="0" applyNumberFormat="1" applyFont="1" applyBorder="1" applyAlignment="1">
      <alignment vertical="center"/>
    </xf>
    <xf numFmtId="2" fontId="12" fillId="0" borderId="19" xfId="0" applyNumberFormat="1" applyFont="1" applyBorder="1" applyAlignment="1">
      <alignment vertical="center"/>
    </xf>
    <xf numFmtId="49" fontId="9" fillId="0" borderId="6" xfId="2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/>
    </xf>
    <xf numFmtId="0" fontId="8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2" fillId="3" borderId="21" xfId="0" applyFont="1" applyFill="1" applyBorder="1" applyAlignment="1">
      <alignment horizontal="center" vertical="center" wrapText="1"/>
    </xf>
    <xf numFmtId="1" fontId="0" fillId="3" borderId="1" xfId="0" applyNumberFormat="1" applyFill="1" applyBorder="1" applyAlignment="1">
      <alignment horizontal="center"/>
    </xf>
    <xf numFmtId="0" fontId="14" fillId="3" borderId="1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wrapText="1"/>
    </xf>
    <xf numFmtId="164" fontId="0" fillId="3" borderId="1" xfId="0" applyNumberFormat="1" applyFill="1" applyBorder="1" applyAlignment="1">
      <alignment horizontal="center" vertical="center" wrapText="1"/>
    </xf>
    <xf numFmtId="49" fontId="10" fillId="4" borderId="18" xfId="0" applyNumberFormat="1" applyFont="1" applyFill="1" applyBorder="1" applyAlignment="1">
      <alignment horizontal="center" vertical="center" wrapText="1"/>
    </xf>
    <xf numFmtId="49" fontId="10" fillId="5" borderId="18" xfId="0" applyNumberFormat="1" applyFont="1" applyFill="1" applyBorder="1" applyAlignment="1">
      <alignment horizontal="center" vertical="center" wrapText="1"/>
    </xf>
    <xf numFmtId="0" fontId="0" fillId="5" borderId="17" xfId="0" applyFill="1" applyBorder="1" applyAlignment="1">
      <alignment vertical="center" wrapText="1"/>
    </xf>
    <xf numFmtId="0" fontId="0" fillId="5" borderId="15" xfId="0" applyFill="1" applyBorder="1" applyAlignment="1">
      <alignment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/>
    </xf>
    <xf numFmtId="0" fontId="5" fillId="3" borderId="18" xfId="0" applyFont="1" applyFill="1" applyBorder="1" applyAlignment="1">
      <alignment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16" fontId="14" fillId="3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10" fillId="6" borderId="18" xfId="0" applyNumberFormat="1" applyFont="1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14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14" fontId="14" fillId="3" borderId="1" xfId="0" applyNumberFormat="1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16" fontId="14" fillId="3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164" fontId="16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/>
    </xf>
    <xf numFmtId="0" fontId="20" fillId="3" borderId="1" xfId="0" applyFont="1" applyFill="1" applyBorder="1" applyAlignment="1">
      <alignment wrapText="1"/>
    </xf>
    <xf numFmtId="0" fontId="16" fillId="0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center" wrapText="1"/>
    </xf>
    <xf numFmtId="0" fontId="14" fillId="3" borderId="1" xfId="0" applyFont="1" applyFill="1" applyBorder="1"/>
    <xf numFmtId="2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2" fontId="14" fillId="3" borderId="1" xfId="0" applyNumberFormat="1" applyFont="1" applyFill="1" applyBorder="1" applyAlignment="1">
      <alignment horizontal="center" vertical="center" wrapText="1"/>
    </xf>
    <xf numFmtId="1" fontId="14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textRotation="90"/>
    </xf>
    <xf numFmtId="0" fontId="2" fillId="0" borderId="16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/>
    </xf>
    <xf numFmtId="0" fontId="2" fillId="2" borderId="16" xfId="0" applyFont="1" applyFill="1" applyBorder="1" applyAlignment="1">
      <alignment horizontal="center" vertical="center" textRotation="90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center" vertical="center" textRotation="90" wrapText="1"/>
    </xf>
    <xf numFmtId="0" fontId="14" fillId="3" borderId="2" xfId="0" applyFont="1" applyFill="1" applyBorder="1" applyAlignment="1">
      <alignment horizontal="center" vertical="center"/>
    </xf>
    <xf numFmtId="0" fontId="14" fillId="3" borderId="19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7">
    <cellStyle name="Excel Built-in Normal" xfId="5"/>
    <cellStyle name="Normal" xfId="0" builtinId="0"/>
    <cellStyle name="Normal 2" xfId="4"/>
    <cellStyle name="Normal 2 2" xfId="6"/>
    <cellStyle name="Normal 6" xfId="1"/>
    <cellStyle name="Normal_BOQ_MEP_12_07_2007(1)" xfId="3"/>
    <cellStyle name="Style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</xdr:row>
      <xdr:rowOff>28575</xdr:rowOff>
    </xdr:from>
    <xdr:to>
      <xdr:col>15</xdr:col>
      <xdr:colOff>0</xdr:colOff>
      <xdr:row>6</xdr:row>
      <xdr:rowOff>38100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8772525" y="962025"/>
          <a:ext cx="628650" cy="190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</xdr:row>
      <xdr:rowOff>28575</xdr:rowOff>
    </xdr:from>
    <xdr:to>
      <xdr:col>15</xdr:col>
      <xdr:colOff>0</xdr:colOff>
      <xdr:row>6</xdr:row>
      <xdr:rowOff>38100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8772525" y="962025"/>
          <a:ext cx="628650" cy="190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</xdr:row>
      <xdr:rowOff>28575</xdr:rowOff>
    </xdr:from>
    <xdr:to>
      <xdr:col>15</xdr:col>
      <xdr:colOff>0</xdr:colOff>
      <xdr:row>6</xdr:row>
      <xdr:rowOff>38100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8772525" y="962025"/>
          <a:ext cx="628650" cy="190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</xdr:row>
      <xdr:rowOff>28575</xdr:rowOff>
    </xdr:from>
    <xdr:to>
      <xdr:col>15</xdr:col>
      <xdr:colOff>0</xdr:colOff>
      <xdr:row>6</xdr:row>
      <xdr:rowOff>38100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8772525" y="962025"/>
          <a:ext cx="628650" cy="190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</xdr:row>
      <xdr:rowOff>28575</xdr:rowOff>
    </xdr:from>
    <xdr:to>
      <xdr:col>15</xdr:col>
      <xdr:colOff>0</xdr:colOff>
      <xdr:row>6</xdr:row>
      <xdr:rowOff>38100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8772525" y="962025"/>
          <a:ext cx="628650" cy="190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</xdr:row>
      <xdr:rowOff>28575</xdr:rowOff>
    </xdr:from>
    <xdr:to>
      <xdr:col>15</xdr:col>
      <xdr:colOff>0</xdr:colOff>
      <xdr:row>6</xdr:row>
      <xdr:rowOff>38100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8772525" y="962025"/>
          <a:ext cx="628650" cy="190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</xdr:row>
      <xdr:rowOff>28575</xdr:rowOff>
    </xdr:from>
    <xdr:to>
      <xdr:col>15</xdr:col>
      <xdr:colOff>0</xdr:colOff>
      <xdr:row>6</xdr:row>
      <xdr:rowOff>38100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8772525" y="962025"/>
          <a:ext cx="628650" cy="190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L50" sqref="L50"/>
    </sheetView>
  </sheetViews>
  <sheetFormatPr defaultRowHeight="12.75" x14ac:dyDescent="0.2"/>
  <cols>
    <col min="1" max="1" width="4.140625" style="3" customWidth="1"/>
    <col min="2" max="2" width="14.85546875" style="3" customWidth="1"/>
    <col min="3" max="3" width="47.42578125" style="1" customWidth="1"/>
    <col min="4" max="4" width="18" style="2" customWidth="1"/>
    <col min="5" max="16384" width="9.140625" style="6"/>
  </cols>
  <sheetData>
    <row r="1" spans="1:8" x14ac:dyDescent="0.2">
      <c r="A1" s="249" t="s">
        <v>34</v>
      </c>
      <c r="B1" s="249"/>
      <c r="C1" s="249"/>
      <c r="D1" s="249"/>
    </row>
    <row r="2" spans="1:8" x14ac:dyDescent="0.2">
      <c r="C2" s="73"/>
    </row>
    <row r="3" spans="1:8" ht="15" x14ac:dyDescent="0.2">
      <c r="A3" s="10" t="s">
        <v>1</v>
      </c>
      <c r="B3" s="10"/>
      <c r="C3" s="74" t="s">
        <v>41</v>
      </c>
    </row>
    <row r="4" spans="1:8" ht="15" x14ac:dyDescent="0.2">
      <c r="A4" s="10"/>
      <c r="B4" s="10"/>
      <c r="C4" s="74" t="s">
        <v>42</v>
      </c>
    </row>
    <row r="5" spans="1:8" ht="15" x14ac:dyDescent="0.2">
      <c r="A5" s="10"/>
      <c r="B5" s="10"/>
      <c r="C5" s="74" t="s">
        <v>43</v>
      </c>
    </row>
    <row r="6" spans="1:8" ht="15" x14ac:dyDescent="0.2">
      <c r="A6" s="10" t="s">
        <v>15</v>
      </c>
      <c r="B6" s="10"/>
      <c r="C6" s="74" t="s">
        <v>39</v>
      </c>
    </row>
    <row r="7" spans="1:8" ht="14.25" x14ac:dyDescent="0.2">
      <c r="A7" s="10" t="s">
        <v>4</v>
      </c>
      <c r="B7" s="10"/>
      <c r="C7" s="75"/>
    </row>
    <row r="8" spans="1:8" ht="14.25" x14ac:dyDescent="0.2">
      <c r="A8" s="10" t="s">
        <v>35</v>
      </c>
      <c r="B8" s="10"/>
      <c r="C8" s="73"/>
    </row>
    <row r="10" spans="1:8" ht="20.25" customHeight="1" x14ac:dyDescent="0.2">
      <c r="A10" s="250" t="s">
        <v>5</v>
      </c>
      <c r="B10" s="256" t="s">
        <v>16</v>
      </c>
      <c r="C10" s="254" t="s">
        <v>17</v>
      </c>
      <c r="D10" s="252" t="s">
        <v>26</v>
      </c>
      <c r="E10" s="9"/>
    </row>
    <row r="11" spans="1:8" ht="56.25" customHeight="1" x14ac:dyDescent="0.2">
      <c r="A11" s="251"/>
      <c r="B11" s="257"/>
      <c r="C11" s="255"/>
      <c r="D11" s="253"/>
    </row>
    <row r="12" spans="1:8" x14ac:dyDescent="0.2">
      <c r="A12" s="11"/>
      <c r="B12" s="11"/>
      <c r="C12" s="12"/>
      <c r="D12" s="13"/>
    </row>
    <row r="13" spans="1:8" x14ac:dyDescent="0.2">
      <c r="A13" s="16">
        <v>1</v>
      </c>
      <c r="B13" s="18">
        <v>1</v>
      </c>
      <c r="C13" s="84" t="s">
        <v>44</v>
      </c>
      <c r="D13" s="87" t="e">
        <f>#REF!</f>
        <v>#REF!</v>
      </c>
      <c r="E13" s="85"/>
      <c r="F13" s="85"/>
      <c r="G13" s="85"/>
      <c r="H13" s="85"/>
    </row>
    <row r="14" spans="1:8" x14ac:dyDescent="0.2">
      <c r="A14" s="16"/>
      <c r="B14" s="18"/>
      <c r="C14" s="84"/>
      <c r="D14" s="87"/>
      <c r="E14" s="85"/>
      <c r="F14" s="85"/>
      <c r="G14" s="85"/>
      <c r="H14" s="85"/>
    </row>
    <row r="15" spans="1:8" x14ac:dyDescent="0.2">
      <c r="A15" s="20"/>
      <c r="B15" s="21"/>
      <c r="C15" s="22"/>
      <c r="D15" s="88"/>
      <c r="E15" s="85"/>
      <c r="F15" s="85"/>
      <c r="G15" s="85"/>
      <c r="H15" s="85"/>
    </row>
    <row r="16" spans="1:8" s="94" customFormat="1" x14ac:dyDescent="0.2">
      <c r="A16" s="95"/>
      <c r="B16" s="95"/>
      <c r="C16" s="92" t="s">
        <v>13</v>
      </c>
      <c r="D16" s="96" t="e">
        <f>SUM(D13:D15)</f>
        <v>#REF!</v>
      </c>
      <c r="E16" s="93"/>
      <c r="F16" s="93"/>
      <c r="G16" s="93"/>
      <c r="H16" s="93"/>
    </row>
    <row r="17" spans="1:8" x14ac:dyDescent="0.2">
      <c r="A17" s="51"/>
      <c r="B17" s="51"/>
      <c r="C17" s="23" t="s">
        <v>25</v>
      </c>
      <c r="D17" s="89" t="e">
        <f>D16*5%</f>
        <v>#REF!</v>
      </c>
      <c r="E17" s="85"/>
      <c r="F17" s="85"/>
      <c r="G17" s="85"/>
      <c r="H17" s="85"/>
    </row>
    <row r="18" spans="1:8" x14ac:dyDescent="0.2">
      <c r="A18" s="51"/>
      <c r="B18" s="51"/>
      <c r="C18" s="23" t="s">
        <v>0</v>
      </c>
      <c r="D18" s="86" t="e">
        <f>SUM(D16:D17)</f>
        <v>#REF!</v>
      </c>
      <c r="E18" s="85"/>
      <c r="F18" s="85"/>
      <c r="G18" s="85"/>
      <c r="H18" s="85"/>
    </row>
    <row r="19" spans="1:8" x14ac:dyDescent="0.2">
      <c r="A19" s="51"/>
      <c r="B19" s="51"/>
      <c r="C19" s="23" t="s">
        <v>24</v>
      </c>
      <c r="D19" s="89" t="e">
        <f>D18*21%</f>
        <v>#REF!</v>
      </c>
      <c r="E19" s="85"/>
      <c r="F19" s="85"/>
      <c r="G19" s="85"/>
      <c r="H19" s="85"/>
    </row>
    <row r="20" spans="1:8" s="78" customFormat="1" ht="15" x14ac:dyDescent="0.2">
      <c r="A20" s="76"/>
      <c r="B20" s="76"/>
      <c r="C20" s="77" t="s">
        <v>18</v>
      </c>
      <c r="D20" s="90" t="e">
        <f>SUM(D18:D19)</f>
        <v>#REF!</v>
      </c>
      <c r="E20" s="91"/>
      <c r="F20" s="91"/>
      <c r="G20" s="91"/>
      <c r="H20" s="91"/>
    </row>
    <row r="21" spans="1:8" x14ac:dyDescent="0.2">
      <c r="A21" s="51"/>
      <c r="B21" s="51"/>
      <c r="C21" s="79"/>
      <c r="D21" s="80"/>
    </row>
    <row r="22" spans="1:8" x14ac:dyDescent="0.2">
      <c r="A22" s="51"/>
      <c r="B22" s="51"/>
      <c r="C22" s="79"/>
      <c r="D22" s="80"/>
    </row>
    <row r="25" spans="1:8" x14ac:dyDescent="0.2">
      <c r="B25" s="81" t="s">
        <v>21</v>
      </c>
    </row>
    <row r="28" spans="1:8" x14ac:dyDescent="0.2">
      <c r="B28" s="50" t="s">
        <v>19</v>
      </c>
    </row>
    <row r="29" spans="1:8" x14ac:dyDescent="0.2">
      <c r="B29" s="50"/>
    </row>
    <row r="30" spans="1:8" x14ac:dyDescent="0.2">
      <c r="B30" s="50"/>
    </row>
    <row r="31" spans="1:8" x14ac:dyDescent="0.2">
      <c r="B31" s="50" t="s">
        <v>22</v>
      </c>
    </row>
  </sheetData>
  <mergeCells count="5">
    <mergeCell ref="A1:D1"/>
    <mergeCell ref="A10:A11"/>
    <mergeCell ref="D10:D11"/>
    <mergeCell ref="C10:C11"/>
    <mergeCell ref="B10:B11"/>
  </mergeCells>
  <phoneticPr fontId="1" type="noConversion"/>
  <pageMargins left="0.75" right="0.75" top="1.72" bottom="1" header="0.5" footer="0.5"/>
  <pageSetup paperSize="9" orientation="portrait" horizontalDpi="4294967292" verticalDpi="360" r:id="rId1"/>
  <headerFooter alignWithMargins="0">
    <oddHeader xml:space="preserve">&amp;RAPSTIPRINU
_______________________
&amp;8(Pasūtītāja paraksts un tā atšifrējums)
Z.V.
________.gada____._____________
</oddHeader>
    <oddFooter>&amp;C&amp;8&amp;P&amp;R&amp;8&amp;D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100"/>
  <sheetViews>
    <sheetView tabSelected="1" zoomScaleNormal="100" workbookViewId="0">
      <selection activeCell="N14" sqref="N14"/>
    </sheetView>
  </sheetViews>
  <sheetFormatPr defaultRowHeight="12.75" x14ac:dyDescent="0.2"/>
  <cols>
    <col min="1" max="1" width="7" style="3" customWidth="1"/>
    <col min="2" max="2" width="38.42578125" style="1" customWidth="1"/>
    <col min="3" max="3" width="6.42578125" style="2" customWidth="1"/>
    <col min="4" max="4" width="6.85546875" style="3" customWidth="1"/>
    <col min="5" max="5" width="6.28515625" style="3" customWidth="1"/>
    <col min="6" max="6" width="5.7109375" style="4" customWidth="1"/>
    <col min="7" max="7" width="6.42578125" style="5" customWidth="1"/>
    <col min="8" max="8" width="7.7109375" style="5" customWidth="1"/>
    <col min="9" max="9" width="7.42578125" style="5" customWidth="1"/>
    <col min="10" max="10" width="7.5703125" style="5" customWidth="1"/>
    <col min="11" max="14" width="8.42578125" style="5" customWidth="1"/>
    <col min="15" max="15" width="9.42578125" style="6" customWidth="1"/>
    <col min="16" max="18" width="9.140625" style="6"/>
    <col min="19" max="19" width="56" style="6" customWidth="1"/>
    <col min="20" max="16384" width="9.140625" style="6"/>
  </cols>
  <sheetData>
    <row r="1" spans="1:15" ht="14.25" x14ac:dyDescent="0.2">
      <c r="A1" s="52" t="s">
        <v>1</v>
      </c>
      <c r="B1" s="53"/>
      <c r="C1" s="83" t="s">
        <v>38</v>
      </c>
      <c r="D1" s="54"/>
      <c r="E1" s="54"/>
      <c r="F1" s="55"/>
      <c r="G1" s="56"/>
      <c r="H1" s="56"/>
      <c r="I1" s="56"/>
      <c r="J1" s="56"/>
      <c r="K1" s="56"/>
      <c r="L1" s="56"/>
      <c r="M1" s="56"/>
      <c r="N1" s="56"/>
      <c r="O1" s="57"/>
    </row>
    <row r="2" spans="1:15" ht="15" x14ac:dyDescent="0.2">
      <c r="A2" s="52" t="s">
        <v>2</v>
      </c>
      <c r="B2" s="53"/>
      <c r="C2" s="74" t="s">
        <v>36</v>
      </c>
      <c r="D2" s="54"/>
      <c r="E2" s="54"/>
      <c r="F2" s="55"/>
      <c r="G2" s="56"/>
      <c r="H2" s="56"/>
      <c r="I2" s="56"/>
      <c r="J2" s="56"/>
      <c r="K2" s="56"/>
      <c r="L2" s="56"/>
      <c r="M2" s="56"/>
      <c r="N2" s="56"/>
      <c r="O2" s="57"/>
    </row>
    <row r="3" spans="1:15" ht="15" x14ac:dyDescent="0.2">
      <c r="A3" s="52"/>
      <c r="B3" s="53"/>
      <c r="C3" s="74" t="s">
        <v>37</v>
      </c>
      <c r="D3" s="54"/>
      <c r="E3" s="54"/>
      <c r="F3" s="55"/>
      <c r="G3" s="56"/>
      <c r="H3" s="56"/>
      <c r="I3" s="56"/>
      <c r="J3" s="56"/>
      <c r="K3" s="56"/>
      <c r="L3" s="56"/>
      <c r="M3" s="56"/>
      <c r="N3" s="56"/>
      <c r="O3" s="57"/>
    </row>
    <row r="4" spans="1:15" ht="15" x14ac:dyDescent="0.2">
      <c r="A4" s="52" t="s">
        <v>3</v>
      </c>
      <c r="B4" s="53"/>
      <c r="C4" s="74" t="s">
        <v>39</v>
      </c>
      <c r="D4" s="54"/>
      <c r="E4" s="54"/>
      <c r="F4" s="55"/>
      <c r="G4" s="56"/>
      <c r="H4" s="56"/>
      <c r="I4" s="56"/>
      <c r="J4" s="56"/>
      <c r="K4" s="56"/>
      <c r="L4" s="56"/>
      <c r="M4" s="56"/>
      <c r="N4" s="56"/>
      <c r="O4" s="57"/>
    </row>
    <row r="5" spans="1:15" ht="14.25" x14ac:dyDescent="0.2">
      <c r="A5" s="52" t="s">
        <v>4</v>
      </c>
      <c r="B5" s="53"/>
      <c r="C5" s="58"/>
      <c r="D5" s="54"/>
      <c r="E5" s="54"/>
      <c r="F5" s="55"/>
      <c r="G5" s="56"/>
      <c r="H5" s="56"/>
      <c r="I5" s="56"/>
      <c r="J5" s="56"/>
      <c r="K5" s="56"/>
      <c r="L5" s="56"/>
      <c r="M5" s="56"/>
      <c r="N5" s="56"/>
      <c r="O5" s="57"/>
    </row>
    <row r="6" spans="1:15" ht="14.25" x14ac:dyDescent="0.2">
      <c r="A6" s="52" t="s">
        <v>218</v>
      </c>
      <c r="B6" s="53"/>
      <c r="C6" s="59"/>
      <c r="D6" s="54"/>
      <c r="E6" s="54"/>
      <c r="F6" s="55"/>
      <c r="G6" s="56"/>
      <c r="H6" s="56"/>
      <c r="I6" s="56"/>
      <c r="J6" s="56"/>
      <c r="K6" s="56"/>
      <c r="L6" s="56"/>
      <c r="M6" s="56"/>
      <c r="N6" s="60" t="s">
        <v>27</v>
      </c>
      <c r="O6" s="61">
        <f>O95</f>
        <v>0</v>
      </c>
    </row>
    <row r="7" spans="1:15" ht="14.25" x14ac:dyDescent="0.2">
      <c r="A7" s="10" t="s">
        <v>40</v>
      </c>
      <c r="B7" s="53"/>
      <c r="C7" s="59"/>
      <c r="D7" s="54"/>
      <c r="E7" s="54"/>
      <c r="F7" s="55"/>
      <c r="G7" s="56"/>
      <c r="H7" s="56"/>
      <c r="I7" s="56"/>
      <c r="J7" s="56"/>
      <c r="K7" s="56"/>
      <c r="L7" s="56"/>
      <c r="M7" s="56"/>
      <c r="N7" s="56"/>
      <c r="O7" s="57"/>
    </row>
    <row r="8" spans="1:15" ht="20.25" customHeight="1" x14ac:dyDescent="0.2">
      <c r="A8" s="250" t="s">
        <v>5</v>
      </c>
      <c r="B8" s="261" t="s">
        <v>6</v>
      </c>
      <c r="C8" s="263" t="s">
        <v>7</v>
      </c>
      <c r="D8" s="250" t="s">
        <v>8</v>
      </c>
      <c r="E8" s="259" t="s">
        <v>9</v>
      </c>
      <c r="F8" s="259"/>
      <c r="G8" s="259"/>
      <c r="H8" s="259"/>
      <c r="I8" s="259"/>
      <c r="J8" s="260"/>
      <c r="K8" s="258" t="s">
        <v>12</v>
      </c>
      <c r="L8" s="259"/>
      <c r="M8" s="259"/>
      <c r="N8" s="259"/>
      <c r="O8" s="260"/>
    </row>
    <row r="9" spans="1:15" ht="78.75" customHeight="1" x14ac:dyDescent="0.2">
      <c r="A9" s="251"/>
      <c r="B9" s="262"/>
      <c r="C9" s="264"/>
      <c r="D9" s="251"/>
      <c r="E9" s="7" t="s">
        <v>10</v>
      </c>
      <c r="F9" s="7" t="s">
        <v>28</v>
      </c>
      <c r="G9" s="8" t="s">
        <v>29</v>
      </c>
      <c r="H9" s="8" t="s">
        <v>30</v>
      </c>
      <c r="I9" s="8" t="s">
        <v>31</v>
      </c>
      <c r="J9" s="8" t="s">
        <v>32</v>
      </c>
      <c r="K9" s="8" t="s">
        <v>11</v>
      </c>
      <c r="L9" s="8" t="s">
        <v>29</v>
      </c>
      <c r="M9" s="8" t="s">
        <v>30</v>
      </c>
      <c r="N9" s="8" t="s">
        <v>31</v>
      </c>
      <c r="O9" s="8" t="s">
        <v>33</v>
      </c>
    </row>
    <row r="10" spans="1:15" x14ac:dyDescent="0.2">
      <c r="A10" s="17"/>
      <c r="B10" s="33"/>
      <c r="C10" s="34"/>
      <c r="D10" s="27"/>
      <c r="E10" s="35"/>
      <c r="F10" s="28"/>
      <c r="G10" s="36"/>
      <c r="H10" s="31"/>
      <c r="I10" s="36"/>
      <c r="J10" s="31"/>
      <c r="K10" s="36"/>
      <c r="L10" s="31"/>
      <c r="M10" s="36"/>
      <c r="N10" s="31"/>
      <c r="O10" s="37"/>
    </row>
    <row r="11" spans="1:15" s="98" customFormat="1" ht="25.5" x14ac:dyDescent="0.2">
      <c r="A11" s="107"/>
      <c r="B11" s="112" t="s">
        <v>177</v>
      </c>
      <c r="C11" s="109"/>
      <c r="D11" s="110"/>
      <c r="E11" s="110"/>
      <c r="F11" s="138"/>
      <c r="G11" s="138"/>
      <c r="H11" s="138"/>
      <c r="I11" s="138"/>
      <c r="J11" s="138"/>
      <c r="K11" s="138"/>
      <c r="L11" s="138"/>
      <c r="M11" s="138"/>
      <c r="N11" s="138"/>
      <c r="O11" s="138"/>
    </row>
    <row r="12" spans="1:15" s="98" customFormat="1" ht="25.5" x14ac:dyDescent="0.2">
      <c r="A12" s="122" t="s">
        <v>161</v>
      </c>
      <c r="B12" s="135" t="s">
        <v>178</v>
      </c>
      <c r="C12" s="123"/>
      <c r="D12" s="124"/>
      <c r="E12" s="110"/>
      <c r="F12" s="138"/>
      <c r="G12" s="138"/>
      <c r="H12" s="138"/>
      <c r="I12" s="138"/>
      <c r="J12" s="138"/>
      <c r="K12" s="138"/>
      <c r="L12" s="138"/>
      <c r="M12" s="138"/>
      <c r="N12" s="138"/>
      <c r="O12" s="138"/>
    </row>
    <row r="13" spans="1:15" s="82" customFormat="1" ht="51" x14ac:dyDescent="0.2">
      <c r="A13" s="121" t="s">
        <v>47</v>
      </c>
      <c r="B13" s="175" t="s">
        <v>179</v>
      </c>
      <c r="C13" s="176" t="s">
        <v>45</v>
      </c>
      <c r="D13" s="177">
        <v>234.3</v>
      </c>
      <c r="E13" s="113"/>
      <c r="F13" s="140"/>
      <c r="G13" s="140"/>
      <c r="H13" s="140"/>
      <c r="I13" s="140"/>
      <c r="J13" s="140"/>
      <c r="K13" s="115"/>
      <c r="L13" s="115"/>
      <c r="M13" s="115"/>
      <c r="N13" s="115"/>
      <c r="O13" s="115"/>
    </row>
    <row r="14" spans="1:15" s="116" customFormat="1" ht="25.5" x14ac:dyDescent="0.2">
      <c r="A14" s="121" t="s">
        <v>48</v>
      </c>
      <c r="B14" s="175" t="s">
        <v>180</v>
      </c>
      <c r="C14" s="176" t="s">
        <v>166</v>
      </c>
      <c r="D14" s="177">
        <v>879</v>
      </c>
      <c r="E14" s="113"/>
      <c r="F14" s="140"/>
      <c r="G14" s="140"/>
      <c r="H14" s="140"/>
      <c r="I14" s="140"/>
      <c r="J14" s="140"/>
      <c r="K14" s="115"/>
      <c r="L14" s="115"/>
      <c r="M14" s="115"/>
      <c r="N14" s="115"/>
      <c r="O14" s="115"/>
    </row>
    <row r="15" spans="1:15" s="116" customFormat="1" ht="38.25" x14ac:dyDescent="0.2">
      <c r="A15" s="121" t="s">
        <v>49</v>
      </c>
      <c r="B15" s="175" t="s">
        <v>181</v>
      </c>
      <c r="C15" s="176" t="s">
        <v>166</v>
      </c>
      <c r="D15" s="177">
        <v>479.34</v>
      </c>
      <c r="E15" s="144"/>
      <c r="F15" s="140"/>
      <c r="G15" s="142"/>
      <c r="H15" s="142"/>
      <c r="I15" s="142"/>
      <c r="J15" s="142"/>
      <c r="K15" s="115"/>
      <c r="L15" s="115"/>
      <c r="M15" s="115"/>
      <c r="N15" s="115"/>
      <c r="O15" s="115"/>
    </row>
    <row r="16" spans="1:15" s="116" customFormat="1" x14ac:dyDescent="0.2">
      <c r="A16" s="121" t="s">
        <v>50</v>
      </c>
      <c r="B16" s="175" t="s">
        <v>182</v>
      </c>
      <c r="C16" s="176" t="s">
        <v>45</v>
      </c>
      <c r="D16" s="177">
        <v>55</v>
      </c>
      <c r="E16" s="144"/>
      <c r="F16" s="140"/>
      <c r="G16" s="142"/>
      <c r="H16" s="142"/>
      <c r="I16" s="142"/>
      <c r="J16" s="142"/>
      <c r="K16" s="115"/>
      <c r="L16" s="115"/>
      <c r="M16" s="115"/>
      <c r="N16" s="115"/>
      <c r="O16" s="115"/>
    </row>
    <row r="17" spans="1:15" s="116" customFormat="1" x14ac:dyDescent="0.2">
      <c r="A17" s="121" t="s">
        <v>51</v>
      </c>
      <c r="B17" s="175" t="s">
        <v>183</v>
      </c>
      <c r="C17" s="176" t="s">
        <v>184</v>
      </c>
      <c r="D17" s="177">
        <v>2</v>
      </c>
      <c r="E17" s="162"/>
      <c r="F17" s="140"/>
      <c r="G17" s="163"/>
      <c r="H17" s="163"/>
      <c r="I17" s="163"/>
      <c r="J17" s="163"/>
      <c r="K17" s="115"/>
      <c r="L17" s="115"/>
      <c r="M17" s="115"/>
      <c r="N17" s="115"/>
      <c r="O17" s="115"/>
    </row>
    <row r="18" spans="1:15" s="116" customFormat="1" ht="38.25" x14ac:dyDescent="0.2">
      <c r="A18" s="121" t="s">
        <v>52</v>
      </c>
      <c r="B18" s="175" t="s">
        <v>185</v>
      </c>
      <c r="C18" s="176" t="s">
        <v>184</v>
      </c>
      <c r="D18" s="177">
        <v>2</v>
      </c>
      <c r="E18" s="117"/>
      <c r="F18" s="140"/>
      <c r="G18" s="115"/>
      <c r="H18" s="115"/>
      <c r="I18" s="115"/>
      <c r="J18" s="115"/>
      <c r="K18" s="115"/>
      <c r="L18" s="115"/>
      <c r="M18" s="115"/>
      <c r="N18" s="115"/>
      <c r="O18" s="115"/>
    </row>
    <row r="19" spans="1:15" s="116" customFormat="1" ht="25.5" x14ac:dyDescent="0.2">
      <c r="A19" s="121" t="s">
        <v>53</v>
      </c>
      <c r="B19" s="175" t="s">
        <v>186</v>
      </c>
      <c r="C19" s="176" t="s">
        <v>45</v>
      </c>
      <c r="D19" s="177">
        <v>55</v>
      </c>
      <c r="E19" s="162"/>
      <c r="F19" s="140"/>
      <c r="G19" s="163"/>
      <c r="H19" s="163"/>
      <c r="I19" s="163"/>
      <c r="J19" s="163"/>
      <c r="K19" s="115"/>
      <c r="L19" s="115"/>
      <c r="M19" s="115"/>
      <c r="N19" s="115"/>
      <c r="O19" s="115"/>
    </row>
    <row r="20" spans="1:15" s="116" customFormat="1" ht="38.25" x14ac:dyDescent="0.2">
      <c r="A20" s="121" t="s">
        <v>54</v>
      </c>
      <c r="B20" s="175" t="s">
        <v>187</v>
      </c>
      <c r="C20" s="176" t="s">
        <v>188</v>
      </c>
      <c r="D20" s="177">
        <v>387.6</v>
      </c>
      <c r="E20" s="113"/>
      <c r="F20" s="140"/>
      <c r="G20" s="115"/>
      <c r="H20" s="140"/>
      <c r="I20" s="140"/>
      <c r="J20" s="115"/>
      <c r="K20" s="115"/>
      <c r="L20" s="115"/>
      <c r="M20" s="115"/>
      <c r="N20" s="115"/>
      <c r="O20" s="115"/>
    </row>
    <row r="21" spans="1:15" s="116" customFormat="1" ht="51" x14ac:dyDescent="0.2">
      <c r="A21" s="121" t="s">
        <v>55</v>
      </c>
      <c r="B21" s="178" t="s">
        <v>394</v>
      </c>
      <c r="C21" s="176"/>
      <c r="D21" s="177"/>
      <c r="E21" s="97"/>
      <c r="F21" s="114"/>
      <c r="G21" s="115"/>
      <c r="H21" s="115"/>
      <c r="I21" s="115"/>
      <c r="J21" s="115"/>
      <c r="K21" s="115"/>
      <c r="L21" s="115"/>
      <c r="M21" s="115"/>
      <c r="N21" s="115"/>
      <c r="O21" s="114"/>
    </row>
    <row r="22" spans="1:15" s="116" customFormat="1" ht="25.5" x14ac:dyDescent="0.2">
      <c r="A22" s="121" t="s">
        <v>262</v>
      </c>
      <c r="B22" s="179" t="s">
        <v>190</v>
      </c>
      <c r="C22" s="176" t="s">
        <v>188</v>
      </c>
      <c r="D22" s="177">
        <v>387.6</v>
      </c>
      <c r="E22" s="145"/>
      <c r="F22" s="140"/>
      <c r="G22" s="140"/>
      <c r="H22" s="140"/>
      <c r="I22" s="140"/>
      <c r="J22" s="140"/>
      <c r="K22" s="115"/>
      <c r="L22" s="115"/>
      <c r="M22" s="115"/>
      <c r="N22" s="115"/>
      <c r="O22" s="115"/>
    </row>
    <row r="23" spans="1:15" s="82" customFormat="1" ht="38.25" x14ac:dyDescent="0.2">
      <c r="A23" s="121" t="s">
        <v>263</v>
      </c>
      <c r="B23" s="179" t="s">
        <v>191</v>
      </c>
      <c r="C23" s="176" t="s">
        <v>188</v>
      </c>
      <c r="D23" s="177">
        <v>387.6</v>
      </c>
      <c r="E23" s="145"/>
      <c r="F23" s="140"/>
      <c r="G23" s="140"/>
      <c r="H23" s="140"/>
      <c r="I23" s="140"/>
      <c r="J23" s="140"/>
      <c r="K23" s="115"/>
      <c r="L23" s="115"/>
      <c r="M23" s="115"/>
      <c r="N23" s="115"/>
      <c r="O23" s="115"/>
    </row>
    <row r="24" spans="1:15" s="116" customFormat="1" ht="38.25" x14ac:dyDescent="0.2">
      <c r="A24" s="121" t="s">
        <v>264</v>
      </c>
      <c r="B24" s="179" t="s">
        <v>192</v>
      </c>
      <c r="C24" s="176" t="s">
        <v>421</v>
      </c>
      <c r="D24" s="177">
        <v>387.6</v>
      </c>
      <c r="E24" s="144"/>
      <c r="F24" s="115"/>
      <c r="G24" s="142"/>
      <c r="H24" s="142"/>
      <c r="I24" s="142"/>
      <c r="J24" s="142"/>
      <c r="K24" s="115"/>
      <c r="L24" s="115"/>
      <c r="M24" s="115"/>
      <c r="N24" s="115"/>
      <c r="O24" s="115"/>
    </row>
    <row r="25" spans="1:15" s="116" customFormat="1" ht="38.25" x14ac:dyDescent="0.2">
      <c r="A25" s="121" t="s">
        <v>405</v>
      </c>
      <c r="B25" s="179" t="s">
        <v>193</v>
      </c>
      <c r="C25" s="176" t="s">
        <v>421</v>
      </c>
      <c r="D25" s="177">
        <v>387.6</v>
      </c>
      <c r="E25" s="144"/>
      <c r="F25" s="115"/>
      <c r="G25" s="142"/>
      <c r="H25" s="142"/>
      <c r="I25" s="142"/>
      <c r="J25" s="142"/>
      <c r="K25" s="115"/>
      <c r="L25" s="115"/>
      <c r="M25" s="115"/>
      <c r="N25" s="115"/>
      <c r="O25" s="115"/>
    </row>
    <row r="26" spans="1:15" s="116" customFormat="1" ht="38.25" x14ac:dyDescent="0.2">
      <c r="A26" s="121" t="s">
        <v>406</v>
      </c>
      <c r="B26" s="179" t="s">
        <v>194</v>
      </c>
      <c r="C26" s="176" t="s">
        <v>166</v>
      </c>
      <c r="D26" s="177">
        <v>155.04</v>
      </c>
      <c r="E26" s="144"/>
      <c r="F26" s="115"/>
      <c r="G26" s="142"/>
      <c r="H26" s="142"/>
      <c r="I26" s="142"/>
      <c r="J26" s="142"/>
      <c r="K26" s="115"/>
      <c r="L26" s="115"/>
      <c r="M26" s="115"/>
      <c r="N26" s="115"/>
      <c r="O26" s="115"/>
    </row>
    <row r="27" spans="1:15" s="106" customFormat="1" ht="25.5" x14ac:dyDescent="0.2">
      <c r="A27" s="121" t="s">
        <v>56</v>
      </c>
      <c r="B27" s="175" t="s">
        <v>195</v>
      </c>
      <c r="C27" s="176" t="s">
        <v>196</v>
      </c>
      <c r="D27" s="177">
        <v>18</v>
      </c>
      <c r="E27" s="113"/>
      <c r="F27" s="115"/>
      <c r="G27" s="140"/>
      <c r="H27" s="140"/>
      <c r="I27" s="140"/>
      <c r="J27" s="140"/>
      <c r="K27" s="115"/>
      <c r="L27" s="115"/>
      <c r="M27" s="115"/>
      <c r="N27" s="115"/>
      <c r="O27" s="115"/>
    </row>
    <row r="28" spans="1:15" s="82" customFormat="1" ht="25.5" x14ac:dyDescent="0.2">
      <c r="A28" s="121" t="s">
        <v>57</v>
      </c>
      <c r="B28" s="178" t="s">
        <v>395</v>
      </c>
      <c r="C28" s="176"/>
      <c r="D28" s="177"/>
      <c r="E28" s="113"/>
      <c r="F28" s="140"/>
      <c r="G28" s="140"/>
      <c r="H28" s="140"/>
      <c r="I28" s="140"/>
      <c r="J28" s="140"/>
      <c r="K28" s="140"/>
      <c r="L28" s="140"/>
      <c r="M28" s="140"/>
      <c r="N28" s="140"/>
      <c r="O28" s="140"/>
    </row>
    <row r="29" spans="1:15" s="116" customFormat="1" ht="38.25" x14ac:dyDescent="0.2">
      <c r="A29" s="121" t="s">
        <v>265</v>
      </c>
      <c r="B29" s="179" t="s">
        <v>197</v>
      </c>
      <c r="C29" s="176" t="s">
        <v>422</v>
      </c>
      <c r="D29" s="177">
        <v>18</v>
      </c>
      <c r="E29" s="144"/>
      <c r="F29" s="115"/>
      <c r="G29" s="142"/>
      <c r="H29" s="142"/>
      <c r="I29" s="142"/>
      <c r="J29" s="142"/>
      <c r="K29" s="115"/>
      <c r="L29" s="115"/>
      <c r="M29" s="115"/>
      <c r="N29" s="115"/>
      <c r="O29" s="115"/>
    </row>
    <row r="30" spans="1:15" s="116" customFormat="1" ht="38.25" x14ac:dyDescent="0.2">
      <c r="A30" s="121" t="s">
        <v>266</v>
      </c>
      <c r="B30" s="179" t="s">
        <v>198</v>
      </c>
      <c r="C30" s="176" t="s">
        <v>422</v>
      </c>
      <c r="D30" s="177">
        <v>18</v>
      </c>
      <c r="E30" s="144"/>
      <c r="F30" s="115"/>
      <c r="G30" s="142"/>
      <c r="H30" s="142"/>
      <c r="I30" s="142"/>
      <c r="J30" s="142"/>
      <c r="K30" s="115"/>
      <c r="L30" s="115"/>
      <c r="M30" s="115"/>
      <c r="N30" s="115"/>
      <c r="O30" s="115"/>
    </row>
    <row r="31" spans="1:15" s="98" customFormat="1" ht="38.25" x14ac:dyDescent="0.2">
      <c r="A31" s="121" t="s">
        <v>267</v>
      </c>
      <c r="B31" s="179" t="s">
        <v>199</v>
      </c>
      <c r="C31" s="176" t="s">
        <v>166</v>
      </c>
      <c r="D31" s="177">
        <v>5.3999999999999995</v>
      </c>
      <c r="E31" s="144"/>
      <c r="F31" s="115"/>
      <c r="G31" s="142"/>
      <c r="H31" s="142"/>
      <c r="I31" s="142"/>
      <c r="J31" s="142"/>
      <c r="K31" s="115"/>
      <c r="L31" s="115"/>
      <c r="M31" s="115"/>
      <c r="N31" s="115"/>
      <c r="O31" s="115"/>
    </row>
    <row r="32" spans="1:15" s="116" customFormat="1" ht="14.25" x14ac:dyDescent="0.2">
      <c r="A32" s="121" t="s">
        <v>58</v>
      </c>
      <c r="B32" s="175" t="s">
        <v>200</v>
      </c>
      <c r="C32" s="176" t="s">
        <v>188</v>
      </c>
      <c r="D32" s="177">
        <v>2.5499999999999998</v>
      </c>
      <c r="E32" s="144"/>
      <c r="F32" s="115"/>
      <c r="G32" s="142"/>
      <c r="H32" s="142"/>
      <c r="I32" s="142"/>
      <c r="J32" s="142"/>
      <c r="K32" s="115"/>
      <c r="L32" s="115"/>
      <c r="M32" s="115"/>
      <c r="N32" s="115"/>
      <c r="O32" s="115"/>
    </row>
    <row r="33" spans="1:15" s="116" customFormat="1" ht="25.5" x14ac:dyDescent="0.2">
      <c r="A33" s="121" t="s">
        <v>59</v>
      </c>
      <c r="B33" s="178" t="s">
        <v>400</v>
      </c>
      <c r="C33" s="176"/>
      <c r="D33" s="177"/>
      <c r="E33" s="97"/>
      <c r="F33" s="115"/>
      <c r="G33" s="115"/>
      <c r="H33" s="115"/>
      <c r="I33" s="115"/>
      <c r="J33" s="115"/>
      <c r="K33" s="115"/>
      <c r="L33" s="115"/>
      <c r="M33" s="115"/>
      <c r="N33" s="115"/>
      <c r="O33" s="114"/>
    </row>
    <row r="34" spans="1:15" s="116" customFormat="1" ht="14.25" x14ac:dyDescent="0.2">
      <c r="A34" s="121" t="s">
        <v>402</v>
      </c>
      <c r="B34" s="179" t="s">
        <v>201</v>
      </c>
      <c r="C34" s="176" t="s">
        <v>421</v>
      </c>
      <c r="D34" s="177">
        <v>2.5499999999999998</v>
      </c>
      <c r="E34" s="144"/>
      <c r="F34" s="115"/>
      <c r="G34" s="142"/>
      <c r="H34" s="142"/>
      <c r="I34" s="142"/>
      <c r="J34" s="142"/>
      <c r="K34" s="115"/>
      <c r="L34" s="115"/>
      <c r="M34" s="115"/>
      <c r="N34" s="115"/>
      <c r="O34" s="115"/>
    </row>
    <row r="35" spans="1:15" s="82" customFormat="1" ht="25.5" x14ac:dyDescent="0.2">
      <c r="A35" s="121" t="s">
        <v>408</v>
      </c>
      <c r="B35" s="179" t="s">
        <v>396</v>
      </c>
      <c r="C35" s="176" t="s">
        <v>421</v>
      </c>
      <c r="D35" s="177">
        <v>2.5499999999999998</v>
      </c>
      <c r="E35" s="144"/>
      <c r="F35" s="115"/>
      <c r="G35" s="142"/>
      <c r="H35" s="142"/>
      <c r="I35" s="142"/>
      <c r="J35" s="142"/>
      <c r="K35" s="115"/>
      <c r="L35" s="115"/>
      <c r="M35" s="115"/>
      <c r="N35" s="115"/>
      <c r="O35" s="115"/>
    </row>
    <row r="36" spans="1:15" s="116" customFormat="1" ht="14.25" x14ac:dyDescent="0.2">
      <c r="A36" s="121" t="s">
        <v>409</v>
      </c>
      <c r="B36" s="179" t="s">
        <v>202</v>
      </c>
      <c r="C36" s="176" t="s">
        <v>166</v>
      </c>
      <c r="D36" s="177">
        <v>0.7649999999999999</v>
      </c>
      <c r="E36" s="144"/>
      <c r="F36" s="115"/>
      <c r="G36" s="142"/>
      <c r="H36" s="142"/>
      <c r="I36" s="142"/>
      <c r="J36" s="142"/>
      <c r="K36" s="115"/>
      <c r="L36" s="115"/>
      <c r="M36" s="115"/>
      <c r="N36" s="115"/>
      <c r="O36" s="115"/>
    </row>
    <row r="37" spans="1:15" s="106" customFormat="1" ht="25.5" x14ac:dyDescent="0.2">
      <c r="A37" s="121" t="s">
        <v>60</v>
      </c>
      <c r="B37" s="175" t="s">
        <v>401</v>
      </c>
      <c r="C37" s="176" t="s">
        <v>188</v>
      </c>
      <c r="D37" s="177">
        <v>58.5</v>
      </c>
      <c r="E37" s="117"/>
      <c r="F37" s="115"/>
      <c r="G37" s="115"/>
      <c r="H37" s="115"/>
      <c r="I37" s="115"/>
      <c r="J37" s="115"/>
      <c r="K37" s="115"/>
      <c r="L37" s="115"/>
      <c r="M37" s="115"/>
      <c r="N37" s="115"/>
      <c r="O37" s="115"/>
    </row>
    <row r="38" spans="1:15" s="82" customFormat="1" ht="38.25" x14ac:dyDescent="0.2">
      <c r="A38" s="121" t="s">
        <v>61</v>
      </c>
      <c r="B38" s="175" t="s">
        <v>397</v>
      </c>
      <c r="C38" s="176"/>
      <c r="D38" s="177"/>
      <c r="E38" s="141"/>
      <c r="F38" s="115"/>
      <c r="G38" s="143"/>
      <c r="H38" s="143"/>
      <c r="I38" s="143"/>
      <c r="J38" s="143"/>
      <c r="K38" s="115"/>
      <c r="L38" s="115"/>
      <c r="M38" s="115"/>
      <c r="N38" s="115"/>
      <c r="O38" s="115"/>
    </row>
    <row r="39" spans="1:15" s="82" customFormat="1" ht="25.5" x14ac:dyDescent="0.2">
      <c r="A39" s="121" t="s">
        <v>410</v>
      </c>
      <c r="B39" s="180" t="s">
        <v>393</v>
      </c>
      <c r="C39" s="176" t="s">
        <v>421</v>
      </c>
      <c r="D39" s="177">
        <v>58.5</v>
      </c>
      <c r="E39" s="141"/>
      <c r="F39" s="115"/>
      <c r="G39" s="143"/>
      <c r="H39" s="143"/>
      <c r="I39" s="143"/>
      <c r="J39" s="143"/>
      <c r="K39" s="115"/>
      <c r="L39" s="115"/>
      <c r="M39" s="115"/>
      <c r="N39" s="115"/>
      <c r="O39" s="115"/>
    </row>
    <row r="40" spans="1:15" s="116" customFormat="1" ht="25.5" x14ac:dyDescent="0.2">
      <c r="A40" s="121" t="s">
        <v>62</v>
      </c>
      <c r="B40" s="175" t="s">
        <v>204</v>
      </c>
      <c r="C40" s="176" t="s">
        <v>45</v>
      </c>
      <c r="D40" s="177">
        <v>234.3</v>
      </c>
      <c r="E40" s="117"/>
      <c r="F40" s="115"/>
      <c r="G40" s="115"/>
      <c r="H40" s="115"/>
      <c r="I40" s="115"/>
      <c r="J40" s="115"/>
      <c r="K40" s="115"/>
      <c r="L40" s="115"/>
      <c r="M40" s="115"/>
      <c r="N40" s="115"/>
      <c r="O40" s="115"/>
    </row>
    <row r="41" spans="1:15" s="116" customFormat="1" x14ac:dyDescent="0.2">
      <c r="A41" s="121" t="s">
        <v>63</v>
      </c>
      <c r="B41" s="175" t="s">
        <v>205</v>
      </c>
      <c r="C41" s="176" t="s">
        <v>45</v>
      </c>
      <c r="D41" s="177">
        <v>234.3</v>
      </c>
      <c r="E41" s="113"/>
      <c r="F41" s="115"/>
      <c r="G41" s="115"/>
      <c r="H41" s="140"/>
      <c r="I41" s="115"/>
      <c r="J41" s="115"/>
      <c r="K41" s="115"/>
      <c r="L41" s="115"/>
      <c r="M41" s="115"/>
      <c r="N41" s="115"/>
      <c r="O41" s="115"/>
    </row>
    <row r="42" spans="1:15" s="116" customFormat="1" ht="25.5" x14ac:dyDescent="0.2">
      <c r="A42" s="121" t="s">
        <v>64</v>
      </c>
      <c r="B42" s="175" t="s">
        <v>206</v>
      </c>
      <c r="C42" s="176" t="s">
        <v>207</v>
      </c>
      <c r="D42" s="177">
        <v>52.717499999999994</v>
      </c>
      <c r="E42" s="144"/>
      <c r="F42" s="115"/>
      <c r="G42" s="142"/>
      <c r="H42" s="142"/>
      <c r="I42" s="142"/>
      <c r="J42" s="115"/>
      <c r="K42" s="115"/>
      <c r="L42" s="115"/>
      <c r="M42" s="115"/>
      <c r="N42" s="115"/>
      <c r="O42" s="115"/>
    </row>
    <row r="43" spans="1:15" s="116" customFormat="1" ht="14.25" x14ac:dyDescent="0.2">
      <c r="A43" s="121" t="s">
        <v>65</v>
      </c>
      <c r="B43" s="175" t="s">
        <v>208</v>
      </c>
      <c r="C43" s="176" t="s">
        <v>207</v>
      </c>
      <c r="D43" s="177">
        <v>105.43499999999999</v>
      </c>
      <c r="E43" s="144"/>
      <c r="F43" s="115"/>
      <c r="G43" s="142"/>
      <c r="H43" s="142"/>
      <c r="I43" s="142"/>
      <c r="J43" s="142"/>
      <c r="K43" s="115"/>
      <c r="L43" s="115"/>
      <c r="M43" s="115"/>
      <c r="N43" s="115"/>
      <c r="O43" s="115"/>
    </row>
    <row r="44" spans="1:15" s="116" customFormat="1" ht="38.25" x14ac:dyDescent="0.2">
      <c r="A44" s="121" t="s">
        <v>66</v>
      </c>
      <c r="B44" s="175" t="s">
        <v>209</v>
      </c>
      <c r="C44" s="176" t="s">
        <v>45</v>
      </c>
      <c r="D44" s="177">
        <v>224.5</v>
      </c>
      <c r="E44" s="113"/>
      <c r="F44" s="115"/>
      <c r="G44" s="115"/>
      <c r="H44" s="140"/>
      <c r="I44" s="115"/>
      <c r="J44" s="115"/>
      <c r="K44" s="115"/>
      <c r="L44" s="115"/>
      <c r="M44" s="115"/>
      <c r="N44" s="115"/>
      <c r="O44" s="115"/>
    </row>
    <row r="45" spans="1:15" s="116" customFormat="1" ht="38.25" x14ac:dyDescent="0.2">
      <c r="A45" s="121" t="s">
        <v>67</v>
      </c>
      <c r="B45" s="175" t="s">
        <v>210</v>
      </c>
      <c r="C45" s="176" t="s">
        <v>45</v>
      </c>
      <c r="D45" s="177">
        <v>2.6</v>
      </c>
      <c r="E45" s="113"/>
      <c r="F45" s="115"/>
      <c r="G45" s="115"/>
      <c r="H45" s="140"/>
      <c r="I45" s="115"/>
      <c r="J45" s="115"/>
      <c r="K45" s="115"/>
      <c r="L45" s="115"/>
      <c r="M45" s="115"/>
      <c r="N45" s="115"/>
      <c r="O45" s="115"/>
    </row>
    <row r="46" spans="1:15" s="116" customFormat="1" ht="38.25" x14ac:dyDescent="0.2">
      <c r="A46" s="121" t="s">
        <v>68</v>
      </c>
      <c r="B46" s="175" t="s">
        <v>211</v>
      </c>
      <c r="C46" s="176" t="s">
        <v>45</v>
      </c>
      <c r="D46" s="177">
        <v>55</v>
      </c>
      <c r="E46" s="113"/>
      <c r="F46" s="115"/>
      <c r="G46" s="115"/>
      <c r="H46" s="140"/>
      <c r="I46" s="115"/>
      <c r="J46" s="115"/>
      <c r="K46" s="115"/>
      <c r="L46" s="115"/>
      <c r="M46" s="115"/>
      <c r="N46" s="115"/>
      <c r="O46" s="115"/>
    </row>
    <row r="47" spans="1:15" s="116" customFormat="1" ht="38.25" x14ac:dyDescent="0.2">
      <c r="A47" s="121" t="s">
        <v>69</v>
      </c>
      <c r="B47" s="175" t="s">
        <v>212</v>
      </c>
      <c r="C47" s="176" t="s">
        <v>45</v>
      </c>
      <c r="D47" s="177">
        <v>7.2</v>
      </c>
      <c r="E47" s="113"/>
      <c r="F47" s="115"/>
      <c r="G47" s="115"/>
      <c r="H47" s="140"/>
      <c r="I47" s="115"/>
      <c r="J47" s="115"/>
      <c r="K47" s="115"/>
      <c r="L47" s="115"/>
      <c r="M47" s="115"/>
      <c r="N47" s="115"/>
      <c r="O47" s="115"/>
    </row>
    <row r="48" spans="1:15" s="116" customFormat="1" ht="63.75" x14ac:dyDescent="0.2">
      <c r="A48" s="121" t="s">
        <v>167</v>
      </c>
      <c r="B48" s="175" t="s">
        <v>213</v>
      </c>
      <c r="C48" s="176" t="s">
        <v>45</v>
      </c>
      <c r="D48" s="177">
        <v>55</v>
      </c>
      <c r="E48" s="113"/>
      <c r="F48" s="115"/>
      <c r="G48" s="115"/>
      <c r="H48" s="140"/>
      <c r="I48" s="115"/>
      <c r="J48" s="115"/>
      <c r="K48" s="115"/>
      <c r="L48" s="115"/>
      <c r="M48" s="115"/>
      <c r="N48" s="115"/>
      <c r="O48" s="115"/>
    </row>
    <row r="49" spans="1:19" s="116" customFormat="1" ht="51" x14ac:dyDescent="0.2">
      <c r="A49" s="121" t="s">
        <v>168</v>
      </c>
      <c r="B49" s="175" t="s">
        <v>423</v>
      </c>
      <c r="C49" s="176" t="s">
        <v>23</v>
      </c>
      <c r="D49" s="182">
        <v>1</v>
      </c>
      <c r="E49" s="117"/>
      <c r="F49" s="115"/>
      <c r="G49" s="115"/>
      <c r="H49" s="115"/>
      <c r="I49" s="115"/>
      <c r="J49" s="115"/>
      <c r="K49" s="115"/>
      <c r="L49" s="115"/>
      <c r="M49" s="115"/>
      <c r="N49" s="115"/>
      <c r="O49" s="115"/>
    </row>
    <row r="50" spans="1:19" s="116" customFormat="1" ht="51" x14ac:dyDescent="0.2">
      <c r="A50" s="121" t="s">
        <v>169</v>
      </c>
      <c r="B50" s="175" t="s">
        <v>424</v>
      </c>
      <c r="C50" s="176" t="s">
        <v>23</v>
      </c>
      <c r="D50" s="182">
        <v>1</v>
      </c>
      <c r="E50" s="117"/>
      <c r="F50" s="115"/>
      <c r="G50" s="115"/>
      <c r="H50" s="115"/>
      <c r="I50" s="115"/>
      <c r="J50" s="115"/>
      <c r="K50" s="115"/>
      <c r="L50" s="115"/>
      <c r="M50" s="115"/>
      <c r="N50" s="115"/>
      <c r="O50" s="115"/>
    </row>
    <row r="51" spans="1:19" s="116" customFormat="1" ht="51" x14ac:dyDescent="0.2">
      <c r="A51" s="121" t="s">
        <v>170</v>
      </c>
      <c r="B51" s="175" t="s">
        <v>425</v>
      </c>
      <c r="C51" s="176" t="s">
        <v>23</v>
      </c>
      <c r="D51" s="182">
        <v>2</v>
      </c>
      <c r="E51" s="117"/>
      <c r="F51" s="115"/>
      <c r="G51" s="115"/>
      <c r="H51" s="115"/>
      <c r="I51" s="115"/>
      <c r="J51" s="115"/>
      <c r="K51" s="115"/>
      <c r="L51" s="115"/>
      <c r="M51" s="115"/>
      <c r="N51" s="115"/>
      <c r="O51" s="115"/>
    </row>
    <row r="52" spans="1:19" s="116" customFormat="1" ht="51" x14ac:dyDescent="0.2">
      <c r="A52" s="121" t="s">
        <v>171</v>
      </c>
      <c r="B52" s="175" t="s">
        <v>426</v>
      </c>
      <c r="C52" s="176" t="s">
        <v>23</v>
      </c>
      <c r="D52" s="182">
        <v>1</v>
      </c>
      <c r="E52" s="117"/>
      <c r="F52" s="115"/>
      <c r="G52" s="115"/>
      <c r="H52" s="115"/>
      <c r="I52" s="115"/>
      <c r="J52" s="115"/>
      <c r="K52" s="115"/>
      <c r="L52" s="115"/>
      <c r="M52" s="115"/>
      <c r="N52" s="115"/>
      <c r="O52" s="115"/>
    </row>
    <row r="53" spans="1:19" s="116" customFormat="1" ht="51" x14ac:dyDescent="0.2">
      <c r="A53" s="121" t="s">
        <v>172</v>
      </c>
      <c r="B53" s="175" t="s">
        <v>427</v>
      </c>
      <c r="C53" s="176" t="s">
        <v>23</v>
      </c>
      <c r="D53" s="182">
        <v>1</v>
      </c>
      <c r="E53" s="117"/>
      <c r="F53" s="115"/>
      <c r="G53" s="115"/>
      <c r="H53" s="115"/>
      <c r="I53" s="115"/>
      <c r="J53" s="115"/>
      <c r="K53" s="115"/>
      <c r="L53" s="115"/>
      <c r="M53" s="115"/>
      <c r="N53" s="115"/>
      <c r="O53" s="115"/>
    </row>
    <row r="54" spans="1:19" s="116" customFormat="1" x14ac:dyDescent="0.2">
      <c r="A54" s="121" t="s">
        <v>173</v>
      </c>
      <c r="B54" s="175" t="s">
        <v>214</v>
      </c>
      <c r="C54" s="176" t="s">
        <v>45</v>
      </c>
      <c r="D54" s="177">
        <v>289.3</v>
      </c>
      <c r="E54" s="117"/>
      <c r="F54" s="115"/>
      <c r="G54" s="115"/>
      <c r="H54" s="115"/>
      <c r="I54" s="115"/>
      <c r="J54" s="115"/>
      <c r="K54" s="115"/>
      <c r="L54" s="115"/>
      <c r="M54" s="115"/>
      <c r="N54" s="115"/>
      <c r="O54" s="115"/>
    </row>
    <row r="55" spans="1:19" s="116" customFormat="1" ht="25.5" x14ac:dyDescent="0.2">
      <c r="A55" s="121" t="s">
        <v>174</v>
      </c>
      <c r="B55" s="175" t="s">
        <v>215</v>
      </c>
      <c r="C55" s="176" t="s">
        <v>45</v>
      </c>
      <c r="D55" s="177">
        <v>289.3</v>
      </c>
      <c r="E55" s="117"/>
      <c r="F55" s="115"/>
      <c r="G55" s="115"/>
      <c r="H55" s="115"/>
      <c r="I55" s="115"/>
      <c r="J55" s="115"/>
      <c r="K55" s="115"/>
      <c r="L55" s="115"/>
      <c r="M55" s="115"/>
      <c r="N55" s="115"/>
      <c r="O55" s="115"/>
    </row>
    <row r="56" spans="1:19" s="116" customFormat="1" ht="25.5" x14ac:dyDescent="0.2">
      <c r="A56" s="121" t="s">
        <v>175</v>
      </c>
      <c r="B56" s="175" t="s">
        <v>216</v>
      </c>
      <c r="C56" s="176" t="s">
        <v>184</v>
      </c>
      <c r="D56" s="182">
        <v>1</v>
      </c>
      <c r="E56" s="117"/>
      <c r="F56" s="115"/>
      <c r="G56" s="115"/>
      <c r="H56" s="115"/>
      <c r="I56" s="115"/>
      <c r="J56" s="115"/>
      <c r="K56" s="115"/>
      <c r="L56" s="115"/>
      <c r="M56" s="115"/>
      <c r="N56" s="115"/>
      <c r="O56" s="115"/>
    </row>
    <row r="57" spans="1:19" s="116" customFormat="1" ht="51" x14ac:dyDescent="0.2">
      <c r="A57" s="121" t="s">
        <v>176</v>
      </c>
      <c r="B57" s="175" t="s">
        <v>217</v>
      </c>
      <c r="C57" s="176" t="s">
        <v>184</v>
      </c>
      <c r="D57" s="182">
        <v>25</v>
      </c>
      <c r="E57" s="117"/>
      <c r="F57" s="115"/>
      <c r="G57" s="115"/>
      <c r="H57" s="115"/>
      <c r="I57" s="115"/>
      <c r="J57" s="115"/>
      <c r="K57" s="115"/>
      <c r="L57" s="115"/>
      <c r="M57" s="115"/>
      <c r="N57" s="115"/>
      <c r="O57" s="115"/>
    </row>
    <row r="58" spans="1:19" s="116" customFormat="1" ht="25.5" x14ac:dyDescent="0.2">
      <c r="A58" s="121" t="s">
        <v>461</v>
      </c>
      <c r="B58" s="175" t="s">
        <v>428</v>
      </c>
      <c r="C58" s="181" t="s">
        <v>46</v>
      </c>
      <c r="D58" s="182">
        <v>1</v>
      </c>
      <c r="E58" s="113"/>
      <c r="F58" s="140"/>
      <c r="G58" s="140"/>
      <c r="H58" s="140"/>
      <c r="I58" s="140"/>
      <c r="J58" s="140"/>
      <c r="K58" s="140"/>
      <c r="L58" s="140"/>
      <c r="M58" s="140"/>
      <c r="N58" s="140"/>
      <c r="O58" s="140"/>
      <c r="P58" s="82"/>
      <c r="Q58" s="82"/>
      <c r="R58" s="82"/>
      <c r="S58" s="82"/>
    </row>
    <row r="59" spans="1:19" s="116" customFormat="1" ht="25.5" x14ac:dyDescent="0.2">
      <c r="A59" s="121" t="s">
        <v>462</v>
      </c>
      <c r="B59" s="175" t="s">
        <v>429</v>
      </c>
      <c r="C59" s="181" t="s">
        <v>46</v>
      </c>
      <c r="D59" s="182">
        <v>1</v>
      </c>
      <c r="E59" s="113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82"/>
      <c r="Q59" s="82"/>
      <c r="R59" s="82"/>
      <c r="S59" s="82"/>
    </row>
    <row r="60" spans="1:19" s="116" customFormat="1" ht="25.5" x14ac:dyDescent="0.2">
      <c r="A60" s="121" t="s">
        <v>463</v>
      </c>
      <c r="B60" s="175" t="s">
        <v>430</v>
      </c>
      <c r="C60" s="181" t="s">
        <v>46</v>
      </c>
      <c r="D60" s="182">
        <v>1</v>
      </c>
      <c r="E60" s="113"/>
      <c r="F60" s="140"/>
      <c r="G60" s="140"/>
      <c r="H60" s="140"/>
      <c r="I60" s="140"/>
      <c r="J60" s="140"/>
      <c r="K60" s="140"/>
      <c r="L60" s="140"/>
      <c r="M60" s="140"/>
      <c r="N60" s="140"/>
      <c r="O60" s="140"/>
      <c r="P60" s="82"/>
      <c r="Q60" s="82"/>
      <c r="R60" s="82"/>
      <c r="S60" s="82"/>
    </row>
    <row r="61" spans="1:19" s="116" customFormat="1" ht="25.5" x14ac:dyDescent="0.2">
      <c r="A61" s="121" t="s">
        <v>464</v>
      </c>
      <c r="B61" s="175" t="s">
        <v>431</v>
      </c>
      <c r="C61" s="181" t="s">
        <v>46</v>
      </c>
      <c r="D61" s="182">
        <v>11</v>
      </c>
      <c r="E61" s="113"/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82"/>
      <c r="Q61" s="82"/>
      <c r="R61" s="82"/>
      <c r="S61" s="82"/>
    </row>
    <row r="62" spans="1:19" s="116" customFormat="1" ht="25.5" x14ac:dyDescent="0.2">
      <c r="A62" s="121" t="s">
        <v>465</v>
      </c>
      <c r="B62" s="175" t="s">
        <v>432</v>
      </c>
      <c r="C62" s="181" t="s">
        <v>46</v>
      </c>
      <c r="D62" s="182">
        <v>2</v>
      </c>
      <c r="E62" s="113"/>
      <c r="F62" s="140"/>
      <c r="G62" s="140"/>
      <c r="H62" s="140"/>
      <c r="I62" s="140"/>
      <c r="J62" s="140"/>
      <c r="K62" s="140"/>
      <c r="L62" s="140"/>
      <c r="M62" s="140"/>
      <c r="N62" s="140"/>
      <c r="O62" s="140"/>
      <c r="P62" s="82"/>
      <c r="Q62" s="82"/>
      <c r="R62" s="82"/>
      <c r="S62" s="82"/>
    </row>
    <row r="63" spans="1:19" s="116" customFormat="1" ht="25.5" x14ac:dyDescent="0.2">
      <c r="A63" s="121" t="s">
        <v>466</v>
      </c>
      <c r="B63" s="175" t="s">
        <v>433</v>
      </c>
      <c r="C63" s="181" t="s">
        <v>46</v>
      </c>
      <c r="D63" s="182">
        <v>2</v>
      </c>
      <c r="E63" s="113"/>
      <c r="F63" s="140"/>
      <c r="G63" s="140"/>
      <c r="H63" s="140"/>
      <c r="I63" s="140"/>
      <c r="J63" s="140"/>
      <c r="K63" s="140"/>
      <c r="L63" s="140"/>
      <c r="M63" s="140"/>
      <c r="N63" s="140"/>
      <c r="O63" s="140"/>
      <c r="P63" s="82"/>
      <c r="Q63" s="82"/>
      <c r="R63" s="82"/>
      <c r="S63" s="82"/>
    </row>
    <row r="64" spans="1:19" s="116" customFormat="1" ht="25.5" x14ac:dyDescent="0.2">
      <c r="A64" s="121" t="s">
        <v>467</v>
      </c>
      <c r="B64" s="175" t="s">
        <v>434</v>
      </c>
      <c r="C64" s="181" t="s">
        <v>46</v>
      </c>
      <c r="D64" s="182">
        <v>1</v>
      </c>
      <c r="E64" s="113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82"/>
      <c r="Q64" s="82"/>
      <c r="R64" s="82"/>
      <c r="S64" s="82"/>
    </row>
    <row r="65" spans="1:19" s="116" customFormat="1" ht="25.5" x14ac:dyDescent="0.2">
      <c r="A65" s="121" t="s">
        <v>468</v>
      </c>
      <c r="B65" s="175" t="s">
        <v>435</v>
      </c>
      <c r="C65" s="181" t="s">
        <v>46</v>
      </c>
      <c r="D65" s="182">
        <v>8</v>
      </c>
      <c r="E65" s="113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82"/>
      <c r="Q65" s="82"/>
      <c r="R65" s="82"/>
      <c r="S65" s="82"/>
    </row>
    <row r="66" spans="1:19" s="116" customFormat="1" ht="25.5" x14ac:dyDescent="0.2">
      <c r="A66" s="121" t="s">
        <v>469</v>
      </c>
      <c r="B66" s="175" t="s">
        <v>436</v>
      </c>
      <c r="C66" s="181" t="s">
        <v>46</v>
      </c>
      <c r="D66" s="182">
        <v>1</v>
      </c>
      <c r="E66" s="113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82"/>
      <c r="Q66" s="82"/>
      <c r="R66" s="82"/>
      <c r="S66" s="82"/>
    </row>
    <row r="67" spans="1:19" s="116" customFormat="1" ht="25.5" x14ac:dyDescent="0.2">
      <c r="A67" s="121" t="s">
        <v>470</v>
      </c>
      <c r="B67" s="175" t="s">
        <v>437</v>
      </c>
      <c r="C67" s="181" t="s">
        <v>46</v>
      </c>
      <c r="D67" s="182">
        <v>1</v>
      </c>
      <c r="E67" s="113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82"/>
      <c r="Q67" s="82"/>
      <c r="R67" s="82"/>
      <c r="S67" s="82"/>
    </row>
    <row r="68" spans="1:19" s="82" customFormat="1" ht="25.5" x14ac:dyDescent="0.2">
      <c r="A68" s="121" t="s">
        <v>471</v>
      </c>
      <c r="B68" s="175" t="s">
        <v>438</v>
      </c>
      <c r="C68" s="181" t="s">
        <v>46</v>
      </c>
      <c r="D68" s="182">
        <v>1</v>
      </c>
      <c r="E68" s="117"/>
      <c r="F68" s="115"/>
      <c r="G68" s="115"/>
      <c r="H68" s="115"/>
      <c r="I68" s="115"/>
      <c r="J68" s="115"/>
      <c r="K68" s="115"/>
      <c r="L68" s="115"/>
      <c r="M68" s="115"/>
      <c r="N68" s="115"/>
      <c r="O68" s="115"/>
    </row>
    <row r="69" spans="1:19" s="82" customFormat="1" ht="25.5" x14ac:dyDescent="0.2">
      <c r="A69" s="121" t="s">
        <v>472</v>
      </c>
      <c r="B69" s="175" t="s">
        <v>439</v>
      </c>
      <c r="C69" s="181" t="s">
        <v>46</v>
      </c>
      <c r="D69" s="182">
        <v>2</v>
      </c>
      <c r="E69" s="117"/>
      <c r="F69" s="115"/>
      <c r="G69" s="115"/>
      <c r="H69" s="115"/>
      <c r="I69" s="115"/>
      <c r="J69" s="115"/>
      <c r="K69" s="115"/>
      <c r="L69" s="115"/>
      <c r="M69" s="115"/>
      <c r="N69" s="115"/>
      <c r="O69" s="115"/>
    </row>
    <row r="70" spans="1:19" s="82" customFormat="1" ht="25.5" x14ac:dyDescent="0.2">
      <c r="A70" s="121" t="s">
        <v>473</v>
      </c>
      <c r="B70" s="175" t="s">
        <v>440</v>
      </c>
      <c r="C70" s="181" t="s">
        <v>46</v>
      </c>
      <c r="D70" s="182">
        <v>2</v>
      </c>
      <c r="E70" s="117"/>
      <c r="F70" s="115"/>
      <c r="G70" s="115"/>
      <c r="H70" s="115"/>
      <c r="I70" s="115"/>
      <c r="J70" s="115"/>
      <c r="K70" s="115"/>
      <c r="L70" s="115"/>
      <c r="M70" s="115"/>
      <c r="N70" s="115"/>
      <c r="O70" s="115"/>
    </row>
    <row r="71" spans="1:19" s="82" customFormat="1" ht="51" x14ac:dyDescent="0.2">
      <c r="A71" s="121" t="s">
        <v>474</v>
      </c>
      <c r="B71" s="175" t="s">
        <v>460</v>
      </c>
      <c r="C71" s="181" t="s">
        <v>23</v>
      </c>
      <c r="D71" s="182">
        <v>1</v>
      </c>
      <c r="E71" s="117"/>
      <c r="F71" s="115"/>
      <c r="G71" s="115"/>
      <c r="H71" s="115"/>
      <c r="I71" s="115"/>
      <c r="J71" s="115"/>
      <c r="K71" s="115"/>
      <c r="L71" s="115"/>
      <c r="M71" s="115"/>
      <c r="N71" s="115"/>
      <c r="O71" s="115"/>
    </row>
    <row r="72" spans="1:19" s="82" customFormat="1" ht="25.5" x14ac:dyDescent="0.2">
      <c r="A72" s="121" t="s">
        <v>475</v>
      </c>
      <c r="B72" s="175" t="s">
        <v>459</v>
      </c>
      <c r="C72" s="181" t="s">
        <v>46</v>
      </c>
      <c r="D72" s="182">
        <v>1</v>
      </c>
      <c r="E72" s="117"/>
      <c r="F72" s="115"/>
      <c r="G72" s="115"/>
      <c r="H72" s="115"/>
      <c r="I72" s="115"/>
      <c r="J72" s="115"/>
      <c r="K72" s="115"/>
      <c r="L72" s="115"/>
      <c r="M72" s="115"/>
      <c r="N72" s="115"/>
      <c r="O72" s="115"/>
    </row>
    <row r="73" spans="1:19" s="82" customFormat="1" ht="38.25" x14ac:dyDescent="0.2">
      <c r="A73" s="121" t="s">
        <v>476</v>
      </c>
      <c r="B73" s="175" t="s">
        <v>230</v>
      </c>
      <c r="C73" s="181" t="s">
        <v>23</v>
      </c>
      <c r="D73" s="182">
        <v>1</v>
      </c>
      <c r="E73" s="117"/>
      <c r="F73" s="115"/>
      <c r="G73" s="115"/>
      <c r="H73" s="115"/>
      <c r="I73" s="115"/>
      <c r="J73" s="115"/>
      <c r="K73" s="115"/>
      <c r="L73" s="115"/>
      <c r="M73" s="115"/>
      <c r="N73" s="115"/>
      <c r="O73" s="115"/>
    </row>
    <row r="74" spans="1:19" s="82" customFormat="1" ht="25.5" x14ac:dyDescent="0.2">
      <c r="A74" s="121" t="s">
        <v>477</v>
      </c>
      <c r="B74" s="175" t="s">
        <v>442</v>
      </c>
      <c r="C74" s="181" t="s">
        <v>46</v>
      </c>
      <c r="D74" s="182">
        <v>1</v>
      </c>
      <c r="E74" s="117"/>
      <c r="F74" s="115"/>
      <c r="G74" s="115"/>
      <c r="H74" s="115"/>
      <c r="I74" s="115"/>
      <c r="J74" s="115"/>
      <c r="K74" s="115"/>
      <c r="L74" s="115"/>
      <c r="M74" s="115"/>
      <c r="N74" s="115"/>
      <c r="O74" s="115"/>
    </row>
    <row r="75" spans="1:19" s="82" customFormat="1" ht="25.5" x14ac:dyDescent="0.2">
      <c r="A75" s="121" t="s">
        <v>478</v>
      </c>
      <c r="B75" s="175" t="s">
        <v>443</v>
      </c>
      <c r="C75" s="181" t="s">
        <v>46</v>
      </c>
      <c r="D75" s="182">
        <v>1</v>
      </c>
      <c r="E75" s="117"/>
      <c r="F75" s="115"/>
      <c r="G75" s="115"/>
      <c r="H75" s="115"/>
      <c r="I75" s="115"/>
      <c r="J75" s="115"/>
      <c r="K75" s="115"/>
      <c r="L75" s="115"/>
      <c r="M75" s="115"/>
      <c r="N75" s="115"/>
      <c r="O75" s="115"/>
    </row>
    <row r="76" spans="1:19" s="82" customFormat="1" ht="25.5" x14ac:dyDescent="0.2">
      <c r="A76" s="121" t="s">
        <v>479</v>
      </c>
      <c r="B76" s="175" t="s">
        <v>444</v>
      </c>
      <c r="C76" s="181" t="s">
        <v>46</v>
      </c>
      <c r="D76" s="182">
        <v>1</v>
      </c>
      <c r="E76" s="117"/>
      <c r="F76" s="115"/>
      <c r="G76" s="115"/>
      <c r="H76" s="115"/>
      <c r="I76" s="115"/>
      <c r="J76" s="115"/>
      <c r="K76" s="115"/>
      <c r="L76" s="115"/>
      <c r="M76" s="115"/>
      <c r="N76" s="115"/>
      <c r="O76" s="115"/>
    </row>
    <row r="77" spans="1:19" s="82" customFormat="1" ht="25.5" x14ac:dyDescent="0.2">
      <c r="A77" s="121" t="s">
        <v>480</v>
      </c>
      <c r="B77" s="175" t="s">
        <v>445</v>
      </c>
      <c r="C77" s="181" t="s">
        <v>46</v>
      </c>
      <c r="D77" s="182">
        <v>1</v>
      </c>
      <c r="E77" s="117"/>
      <c r="F77" s="115"/>
      <c r="G77" s="115"/>
      <c r="H77" s="115"/>
      <c r="I77" s="115"/>
      <c r="J77" s="115"/>
      <c r="K77" s="115"/>
      <c r="L77" s="115"/>
      <c r="M77" s="115"/>
      <c r="N77" s="115"/>
      <c r="O77" s="115"/>
    </row>
    <row r="78" spans="1:19" s="82" customFormat="1" ht="25.5" x14ac:dyDescent="0.2">
      <c r="A78" s="121" t="s">
        <v>481</v>
      </c>
      <c r="B78" s="175" t="s">
        <v>446</v>
      </c>
      <c r="C78" s="181" t="s">
        <v>46</v>
      </c>
      <c r="D78" s="182">
        <v>2</v>
      </c>
      <c r="E78" s="117"/>
      <c r="F78" s="115"/>
      <c r="G78" s="115"/>
      <c r="H78" s="115"/>
      <c r="I78" s="115"/>
      <c r="J78" s="115"/>
      <c r="K78" s="115"/>
      <c r="L78" s="115"/>
      <c r="M78" s="115"/>
      <c r="N78" s="115"/>
      <c r="O78" s="115"/>
    </row>
    <row r="79" spans="1:19" s="82" customFormat="1" ht="25.5" x14ac:dyDescent="0.2">
      <c r="A79" s="121" t="s">
        <v>482</v>
      </c>
      <c r="B79" s="175" t="s">
        <v>447</v>
      </c>
      <c r="C79" s="181" t="s">
        <v>46</v>
      </c>
      <c r="D79" s="182">
        <v>10</v>
      </c>
      <c r="E79" s="117"/>
      <c r="F79" s="115"/>
      <c r="G79" s="115"/>
      <c r="H79" s="115"/>
      <c r="I79" s="115"/>
      <c r="J79" s="115"/>
      <c r="K79" s="115"/>
      <c r="L79" s="115"/>
      <c r="M79" s="115"/>
      <c r="N79" s="115"/>
      <c r="O79" s="115"/>
    </row>
    <row r="80" spans="1:19" s="82" customFormat="1" ht="25.5" x14ac:dyDescent="0.2">
      <c r="A80" s="121" t="s">
        <v>483</v>
      </c>
      <c r="B80" s="175" t="s">
        <v>448</v>
      </c>
      <c r="C80" s="181" t="s">
        <v>46</v>
      </c>
      <c r="D80" s="182">
        <v>2</v>
      </c>
      <c r="E80" s="117"/>
      <c r="F80" s="115"/>
      <c r="G80" s="115"/>
      <c r="H80" s="115"/>
      <c r="I80" s="115"/>
      <c r="J80" s="115"/>
      <c r="K80" s="115"/>
      <c r="L80" s="115"/>
      <c r="M80" s="115"/>
      <c r="N80" s="115"/>
      <c r="O80" s="115"/>
    </row>
    <row r="81" spans="1:15" s="82" customFormat="1" ht="25.5" x14ac:dyDescent="0.2">
      <c r="A81" s="121" t="s">
        <v>484</v>
      </c>
      <c r="B81" s="175" t="s">
        <v>449</v>
      </c>
      <c r="C81" s="181" t="s">
        <v>46</v>
      </c>
      <c r="D81" s="182">
        <v>1</v>
      </c>
      <c r="E81" s="117"/>
      <c r="F81" s="115"/>
      <c r="G81" s="115"/>
      <c r="H81" s="115"/>
      <c r="I81" s="115"/>
      <c r="J81" s="115"/>
      <c r="K81" s="115"/>
      <c r="L81" s="115"/>
      <c r="M81" s="115"/>
      <c r="N81" s="115"/>
      <c r="O81" s="115"/>
    </row>
    <row r="82" spans="1:15" s="82" customFormat="1" ht="25.5" x14ac:dyDescent="0.2">
      <c r="A82" s="121" t="s">
        <v>485</v>
      </c>
      <c r="B82" s="175" t="s">
        <v>450</v>
      </c>
      <c r="C82" s="181" t="s">
        <v>46</v>
      </c>
      <c r="D82" s="182">
        <v>1</v>
      </c>
      <c r="E82" s="117"/>
      <c r="F82" s="115"/>
      <c r="G82" s="115"/>
      <c r="H82" s="115"/>
      <c r="I82" s="115"/>
      <c r="J82" s="115"/>
      <c r="K82" s="115"/>
      <c r="L82" s="115"/>
      <c r="M82" s="115"/>
      <c r="N82" s="115"/>
      <c r="O82" s="115"/>
    </row>
    <row r="83" spans="1:15" s="82" customFormat="1" ht="25.5" x14ac:dyDescent="0.2">
      <c r="A83" s="121" t="s">
        <v>486</v>
      </c>
      <c r="B83" s="175" t="s">
        <v>451</v>
      </c>
      <c r="C83" s="181" t="s">
        <v>46</v>
      </c>
      <c r="D83" s="182">
        <v>2</v>
      </c>
      <c r="E83" s="117"/>
      <c r="F83" s="115"/>
      <c r="G83" s="115"/>
      <c r="H83" s="115"/>
      <c r="I83" s="115"/>
      <c r="J83" s="115"/>
      <c r="K83" s="115"/>
      <c r="L83" s="115"/>
      <c r="M83" s="115"/>
      <c r="N83" s="115"/>
      <c r="O83" s="115"/>
    </row>
    <row r="84" spans="1:15" s="82" customFormat="1" ht="27" x14ac:dyDescent="0.2">
      <c r="A84" s="121" t="s">
        <v>487</v>
      </c>
      <c r="B84" s="175" t="s">
        <v>452</v>
      </c>
      <c r="C84" s="181" t="s">
        <v>46</v>
      </c>
      <c r="D84" s="182">
        <v>5</v>
      </c>
      <c r="E84" s="117"/>
      <c r="F84" s="115"/>
      <c r="G84" s="115"/>
      <c r="H84" s="115"/>
      <c r="I84" s="115"/>
      <c r="J84" s="115"/>
      <c r="K84" s="115"/>
      <c r="L84" s="115"/>
      <c r="M84" s="115"/>
      <c r="N84" s="115"/>
      <c r="O84" s="115"/>
    </row>
    <row r="85" spans="1:15" s="82" customFormat="1" ht="27" x14ac:dyDescent="0.2">
      <c r="A85" s="121" t="s">
        <v>488</v>
      </c>
      <c r="B85" s="175" t="s">
        <v>453</v>
      </c>
      <c r="C85" s="181" t="s">
        <v>46</v>
      </c>
      <c r="D85" s="182">
        <v>1</v>
      </c>
      <c r="E85" s="117"/>
      <c r="F85" s="115"/>
      <c r="G85" s="115"/>
      <c r="H85" s="115"/>
      <c r="I85" s="115"/>
      <c r="J85" s="115"/>
      <c r="K85" s="115"/>
      <c r="L85" s="115"/>
      <c r="M85" s="115"/>
      <c r="N85" s="115"/>
      <c r="O85" s="115"/>
    </row>
    <row r="86" spans="1:15" s="82" customFormat="1" ht="27" x14ac:dyDescent="0.2">
      <c r="A86" s="121" t="s">
        <v>489</v>
      </c>
      <c r="B86" s="175" t="s">
        <v>454</v>
      </c>
      <c r="C86" s="181" t="s">
        <v>46</v>
      </c>
      <c r="D86" s="182">
        <v>1</v>
      </c>
      <c r="E86" s="117"/>
      <c r="F86" s="115"/>
      <c r="G86" s="115"/>
      <c r="H86" s="115"/>
      <c r="I86" s="115"/>
      <c r="J86" s="115"/>
      <c r="K86" s="115"/>
      <c r="L86" s="115"/>
      <c r="M86" s="115"/>
      <c r="N86" s="115"/>
      <c r="O86" s="115"/>
    </row>
    <row r="87" spans="1:15" s="82" customFormat="1" ht="27" x14ac:dyDescent="0.2">
      <c r="A87" s="121" t="s">
        <v>490</v>
      </c>
      <c r="B87" s="175" t="s">
        <v>455</v>
      </c>
      <c r="C87" s="181" t="s">
        <v>46</v>
      </c>
      <c r="D87" s="182">
        <v>1</v>
      </c>
      <c r="E87" s="117"/>
      <c r="F87" s="115"/>
      <c r="G87" s="115"/>
      <c r="H87" s="115"/>
      <c r="I87" s="115"/>
      <c r="J87" s="115"/>
      <c r="K87" s="115"/>
      <c r="L87" s="115"/>
      <c r="M87" s="115"/>
      <c r="N87" s="115"/>
      <c r="O87" s="115"/>
    </row>
    <row r="88" spans="1:15" s="82" customFormat="1" ht="27" x14ac:dyDescent="0.2">
      <c r="A88" s="121" t="s">
        <v>491</v>
      </c>
      <c r="B88" s="175" t="s">
        <v>456</v>
      </c>
      <c r="C88" s="181" t="s">
        <v>46</v>
      </c>
      <c r="D88" s="182">
        <v>4</v>
      </c>
      <c r="E88" s="117"/>
      <c r="F88" s="115"/>
      <c r="G88" s="115"/>
      <c r="H88" s="115"/>
      <c r="I88" s="115"/>
      <c r="J88" s="115"/>
      <c r="K88" s="115"/>
      <c r="L88" s="115"/>
      <c r="M88" s="115"/>
      <c r="N88" s="115"/>
      <c r="O88" s="115"/>
    </row>
    <row r="89" spans="1:15" s="82" customFormat="1" ht="25.5" x14ac:dyDescent="0.2">
      <c r="A89" s="121" t="s">
        <v>492</v>
      </c>
      <c r="B89" s="175" t="s">
        <v>457</v>
      </c>
      <c r="C89" s="181" t="s">
        <v>46</v>
      </c>
      <c r="D89" s="182">
        <v>2</v>
      </c>
      <c r="E89" s="117"/>
      <c r="F89" s="115"/>
      <c r="G89" s="115"/>
      <c r="H89" s="115"/>
      <c r="I89" s="115"/>
      <c r="J89" s="115"/>
      <c r="K89" s="115"/>
      <c r="L89" s="115"/>
      <c r="M89" s="115"/>
      <c r="N89" s="115"/>
      <c r="O89" s="115"/>
    </row>
    <row r="90" spans="1:15" s="82" customFormat="1" ht="25.5" x14ac:dyDescent="0.2">
      <c r="A90" s="121" t="s">
        <v>493</v>
      </c>
      <c r="B90" s="175" t="s">
        <v>458</v>
      </c>
      <c r="C90" s="181" t="s">
        <v>46</v>
      </c>
      <c r="D90" s="182">
        <v>29</v>
      </c>
      <c r="E90" s="117"/>
      <c r="F90" s="115"/>
      <c r="G90" s="115"/>
      <c r="H90" s="115"/>
      <c r="I90" s="115"/>
      <c r="J90" s="115"/>
      <c r="K90" s="115"/>
      <c r="L90" s="115"/>
      <c r="M90" s="115"/>
      <c r="N90" s="115"/>
      <c r="O90" s="115"/>
    </row>
    <row r="91" spans="1:15" s="82" customFormat="1" x14ac:dyDescent="0.2">
      <c r="A91" s="121"/>
      <c r="B91" s="120"/>
      <c r="C91" s="121"/>
      <c r="D91" s="136"/>
      <c r="E91" s="117"/>
      <c r="F91" s="115"/>
      <c r="G91" s="115"/>
      <c r="H91" s="115"/>
      <c r="I91" s="115"/>
      <c r="J91" s="115"/>
      <c r="K91" s="115"/>
      <c r="L91" s="115"/>
      <c r="M91" s="115"/>
      <c r="N91" s="115"/>
      <c r="O91" s="115"/>
    </row>
    <row r="92" spans="1:15" s="69" customFormat="1" x14ac:dyDescent="0.2">
      <c r="A92" s="62"/>
      <c r="B92" s="63"/>
      <c r="C92" s="64"/>
      <c r="D92" s="65"/>
      <c r="E92" s="66"/>
      <c r="F92" s="67"/>
      <c r="G92" s="68"/>
      <c r="H92" s="67"/>
      <c r="I92" s="68"/>
      <c r="J92" s="67"/>
      <c r="K92" s="68"/>
      <c r="L92" s="67"/>
      <c r="M92" s="68"/>
      <c r="N92" s="67"/>
      <c r="O92" s="67"/>
    </row>
    <row r="93" spans="1:15" s="69" customFormat="1" x14ac:dyDescent="0.2">
      <c r="A93" s="146"/>
      <c r="B93" s="147" t="s">
        <v>0</v>
      </c>
      <c r="C93" s="148"/>
      <c r="D93" s="146"/>
      <c r="E93" s="149"/>
      <c r="F93" s="150"/>
      <c r="G93" s="151"/>
      <c r="H93" s="152"/>
      <c r="I93" s="151"/>
      <c r="J93" s="152"/>
      <c r="K93" s="151">
        <f>SUM(K11:K92)</f>
        <v>0</v>
      </c>
      <c r="L93" s="152">
        <f>SUM(L11:L92)</f>
        <v>0</v>
      </c>
      <c r="M93" s="151">
        <f>SUM(M11:M92)</f>
        <v>0</v>
      </c>
      <c r="N93" s="152">
        <f>SUM(N11:N92)</f>
        <v>0</v>
      </c>
      <c r="O93" s="152">
        <f>SUM(O11:O92)</f>
        <v>0</v>
      </c>
    </row>
    <row r="94" spans="1:15" s="116" customFormat="1" x14ac:dyDescent="0.2">
      <c r="A94" s="153"/>
      <c r="B94" s="154"/>
      <c r="C94" s="155"/>
      <c r="D94" s="153"/>
      <c r="E94" s="153"/>
      <c r="G94" s="156"/>
      <c r="H94" s="156"/>
      <c r="I94" s="156"/>
      <c r="J94" s="157" t="s">
        <v>20</v>
      </c>
      <c r="K94" s="158"/>
      <c r="L94" s="158"/>
      <c r="M94" s="158">
        <f>M93*5%</f>
        <v>0</v>
      </c>
      <c r="N94" s="158"/>
      <c r="O94" s="158">
        <f>M94</f>
        <v>0</v>
      </c>
    </row>
    <row r="95" spans="1:15" s="116" customFormat="1" x14ac:dyDescent="0.2">
      <c r="A95" s="153"/>
      <c r="B95" s="154"/>
      <c r="C95" s="155"/>
      <c r="D95" s="153"/>
      <c r="E95" s="153"/>
      <c r="G95" s="156"/>
      <c r="H95" s="156"/>
      <c r="I95" s="156"/>
      <c r="J95" s="157" t="s">
        <v>14</v>
      </c>
      <c r="K95" s="159">
        <f>SUM(K93:K94)</f>
        <v>0</v>
      </c>
      <c r="L95" s="159">
        <f>SUM(L93:L94)</f>
        <v>0</v>
      </c>
      <c r="M95" s="159">
        <f>SUM(M93:M94)</f>
        <v>0</v>
      </c>
      <c r="N95" s="159">
        <f>SUM(N93:N94)</f>
        <v>0</v>
      </c>
      <c r="O95" s="159">
        <f>SUM(O93:O94)</f>
        <v>0</v>
      </c>
    </row>
    <row r="96" spans="1:15" s="116" customFormat="1" x14ac:dyDescent="0.2">
      <c r="A96" s="153"/>
      <c r="B96" s="154"/>
      <c r="C96" s="155"/>
      <c r="D96" s="153"/>
      <c r="E96" s="153"/>
      <c r="G96" s="156"/>
      <c r="H96" s="156"/>
      <c r="I96" s="156"/>
      <c r="J96" s="157"/>
      <c r="K96" s="160"/>
      <c r="L96" s="160"/>
      <c r="M96" s="160"/>
      <c r="N96" s="160"/>
      <c r="O96" s="160"/>
    </row>
    <row r="97" spans="2:5" x14ac:dyDescent="0.2">
      <c r="B97" s="49" t="s">
        <v>19</v>
      </c>
      <c r="E97" s="50"/>
    </row>
    <row r="98" spans="2:5" x14ac:dyDescent="0.2">
      <c r="E98" s="50"/>
    </row>
    <row r="99" spans="2:5" x14ac:dyDescent="0.2">
      <c r="B99" s="49" t="s">
        <v>22</v>
      </c>
      <c r="E99" s="50"/>
    </row>
    <row r="100" spans="2:5" x14ac:dyDescent="0.2">
      <c r="E100" s="50"/>
    </row>
  </sheetData>
  <mergeCells count="6">
    <mergeCell ref="K8:O8"/>
    <mergeCell ref="A8:A9"/>
    <mergeCell ref="B8:B9"/>
    <mergeCell ref="C8:C9"/>
    <mergeCell ref="D8:D9"/>
    <mergeCell ref="E8:J8"/>
  </mergeCells>
  <pageMargins left="0.39370078740157483" right="0.35433070866141736" top="1.0236220472440944" bottom="0.39370078740157483" header="0.51181102362204722" footer="0.15748031496062992"/>
  <pageSetup paperSize="9" orientation="landscape" horizontalDpi="4294967292" verticalDpi="360" r:id="rId1"/>
  <headerFooter alignWithMargins="0">
    <oddHeader xml:space="preserve">&amp;C&amp;12LOKĀLĀ TĀME Nr. 1-9 
&amp;"Arial,Полужирный"&amp;UŪDENSAPĀDES TĪKLI STACIJAS IELĀ&amp;"Arial,Обычный"&amp;U.
</oddHeader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230"/>
  <sheetViews>
    <sheetView topLeftCell="A117" zoomScaleNormal="100" workbookViewId="0">
      <selection activeCell="B123" sqref="B123"/>
    </sheetView>
  </sheetViews>
  <sheetFormatPr defaultRowHeight="12.75" x14ac:dyDescent="0.2"/>
  <cols>
    <col min="1" max="1" width="7.7109375" style="3" customWidth="1"/>
    <col min="2" max="2" width="39.42578125" style="1" customWidth="1"/>
    <col min="3" max="3" width="6.7109375" style="2" customWidth="1"/>
    <col min="4" max="4" width="7.85546875" style="3" customWidth="1"/>
    <col min="5" max="5" width="6.28515625" style="3" customWidth="1"/>
    <col min="6" max="6" width="5.42578125" style="4" customWidth="1"/>
    <col min="7" max="7" width="6.42578125" style="5" customWidth="1"/>
    <col min="8" max="8" width="9" style="5" customWidth="1"/>
    <col min="9" max="9" width="7.140625" style="5" customWidth="1"/>
    <col min="10" max="10" width="8.85546875" style="5" customWidth="1"/>
    <col min="11" max="12" width="8.42578125" style="5" customWidth="1"/>
    <col min="13" max="13" width="9.5703125" style="5" customWidth="1"/>
    <col min="14" max="14" width="9.7109375" style="5" customWidth="1"/>
    <col min="15" max="15" width="9.42578125" style="6" customWidth="1"/>
    <col min="16" max="16384" width="9.140625" style="6"/>
  </cols>
  <sheetData>
    <row r="1" spans="1:15" ht="14.25" x14ac:dyDescent="0.2">
      <c r="A1" s="52" t="s">
        <v>1</v>
      </c>
      <c r="B1" s="53"/>
      <c r="C1" s="83" t="s">
        <v>38</v>
      </c>
      <c r="D1" s="54"/>
      <c r="E1" s="54"/>
      <c r="F1" s="55"/>
      <c r="G1" s="56"/>
      <c r="H1" s="56"/>
      <c r="I1" s="56"/>
      <c r="J1" s="56"/>
      <c r="K1" s="56"/>
      <c r="L1" s="56"/>
      <c r="M1" s="56"/>
      <c r="N1" s="56"/>
      <c r="O1" s="57"/>
    </row>
    <row r="2" spans="1:15" ht="15" x14ac:dyDescent="0.2">
      <c r="A2" s="52" t="s">
        <v>2</v>
      </c>
      <c r="B2" s="53"/>
      <c r="C2" s="74" t="s">
        <v>36</v>
      </c>
      <c r="D2" s="54"/>
      <c r="E2" s="54"/>
      <c r="F2" s="55"/>
      <c r="G2" s="56"/>
      <c r="H2" s="56"/>
      <c r="I2" s="56"/>
      <c r="J2" s="56"/>
      <c r="K2" s="56"/>
      <c r="L2" s="56"/>
      <c r="M2" s="56"/>
      <c r="N2" s="56"/>
      <c r="O2" s="57"/>
    </row>
    <row r="3" spans="1:15" ht="15" x14ac:dyDescent="0.2">
      <c r="A3" s="52"/>
      <c r="B3" s="53"/>
      <c r="C3" s="74" t="s">
        <v>37</v>
      </c>
      <c r="D3" s="54"/>
      <c r="E3" s="54"/>
      <c r="F3" s="55"/>
      <c r="G3" s="56"/>
      <c r="H3" s="56"/>
      <c r="I3" s="56"/>
      <c r="J3" s="56"/>
      <c r="K3" s="56"/>
      <c r="L3" s="56"/>
      <c r="M3" s="56"/>
      <c r="N3" s="56"/>
      <c r="O3" s="57"/>
    </row>
    <row r="4" spans="1:15" ht="15" x14ac:dyDescent="0.2">
      <c r="A4" s="52" t="s">
        <v>3</v>
      </c>
      <c r="B4" s="53"/>
      <c r="C4" s="74" t="s">
        <v>39</v>
      </c>
      <c r="D4" s="54"/>
      <c r="E4" s="54"/>
      <c r="F4" s="55"/>
      <c r="G4" s="56"/>
      <c r="H4" s="56"/>
      <c r="I4" s="56"/>
      <c r="J4" s="56"/>
      <c r="K4" s="56"/>
      <c r="L4" s="56"/>
      <c r="M4" s="56"/>
      <c r="N4" s="56"/>
      <c r="O4" s="57"/>
    </row>
    <row r="5" spans="1:15" ht="14.25" x14ac:dyDescent="0.2">
      <c r="A5" s="52" t="s">
        <v>4</v>
      </c>
      <c r="B5" s="53"/>
      <c r="C5" s="58"/>
      <c r="D5" s="54"/>
      <c r="E5" s="54"/>
      <c r="F5" s="55"/>
      <c r="G5" s="56"/>
      <c r="H5" s="56"/>
      <c r="I5" s="56"/>
      <c r="J5" s="56"/>
      <c r="K5" s="56"/>
      <c r="L5" s="56"/>
      <c r="M5" s="56"/>
      <c r="N5" s="56"/>
      <c r="O5" s="57"/>
    </row>
    <row r="6" spans="1:15" ht="14.25" x14ac:dyDescent="0.2">
      <c r="A6" s="52" t="s">
        <v>218</v>
      </c>
      <c r="B6" s="53"/>
      <c r="C6" s="59"/>
      <c r="D6" s="54"/>
      <c r="E6" s="54"/>
      <c r="F6" s="55"/>
      <c r="G6" s="56"/>
      <c r="H6" s="56"/>
      <c r="I6" s="56"/>
      <c r="J6" s="56"/>
      <c r="K6" s="56"/>
      <c r="L6" s="56"/>
      <c r="M6" s="56"/>
      <c r="N6" s="60" t="s">
        <v>27</v>
      </c>
      <c r="O6" s="61">
        <f>O218</f>
        <v>0</v>
      </c>
    </row>
    <row r="7" spans="1:15" ht="14.25" x14ac:dyDescent="0.2">
      <c r="A7" s="10" t="s">
        <v>40</v>
      </c>
      <c r="B7" s="53"/>
      <c r="C7" s="59"/>
      <c r="D7" s="54"/>
      <c r="E7" s="54"/>
      <c r="F7" s="55"/>
      <c r="G7" s="56"/>
      <c r="H7" s="56"/>
      <c r="I7" s="56"/>
      <c r="J7" s="56"/>
      <c r="K7" s="56"/>
      <c r="L7" s="56"/>
      <c r="M7" s="56"/>
      <c r="N7" s="56"/>
      <c r="O7" s="57"/>
    </row>
    <row r="8" spans="1:15" ht="20.25" customHeight="1" x14ac:dyDescent="0.2">
      <c r="A8" s="250" t="s">
        <v>5</v>
      </c>
      <c r="B8" s="261" t="s">
        <v>6</v>
      </c>
      <c r="C8" s="263" t="s">
        <v>7</v>
      </c>
      <c r="D8" s="250" t="s">
        <v>8</v>
      </c>
      <c r="E8" s="259" t="s">
        <v>9</v>
      </c>
      <c r="F8" s="259"/>
      <c r="G8" s="259"/>
      <c r="H8" s="259"/>
      <c r="I8" s="259"/>
      <c r="J8" s="260"/>
      <c r="K8" s="258" t="s">
        <v>12</v>
      </c>
      <c r="L8" s="259"/>
      <c r="M8" s="259"/>
      <c r="N8" s="259"/>
      <c r="O8" s="260"/>
    </row>
    <row r="9" spans="1:15" ht="78.75" customHeight="1" x14ac:dyDescent="0.2">
      <c r="A9" s="251"/>
      <c r="B9" s="262"/>
      <c r="C9" s="264"/>
      <c r="D9" s="251"/>
      <c r="E9" s="7" t="s">
        <v>10</v>
      </c>
      <c r="F9" s="7" t="s">
        <v>28</v>
      </c>
      <c r="G9" s="8" t="s">
        <v>29</v>
      </c>
      <c r="H9" s="8" t="s">
        <v>30</v>
      </c>
      <c r="I9" s="8" t="s">
        <v>31</v>
      </c>
      <c r="J9" s="8" t="s">
        <v>32</v>
      </c>
      <c r="K9" s="8" t="s">
        <v>11</v>
      </c>
      <c r="L9" s="8" t="s">
        <v>29</v>
      </c>
      <c r="M9" s="8" t="s">
        <v>30</v>
      </c>
      <c r="N9" s="8" t="s">
        <v>31</v>
      </c>
      <c r="O9" s="8" t="s">
        <v>33</v>
      </c>
    </row>
    <row r="10" spans="1:15" x14ac:dyDescent="0.2">
      <c r="A10" s="17"/>
      <c r="B10" s="33"/>
      <c r="C10" s="34"/>
      <c r="D10" s="27"/>
      <c r="E10" s="35"/>
      <c r="F10" s="28"/>
      <c r="G10" s="36"/>
      <c r="H10" s="31"/>
      <c r="I10" s="36"/>
      <c r="J10" s="31"/>
      <c r="K10" s="36"/>
      <c r="L10" s="31"/>
      <c r="M10" s="36"/>
      <c r="N10" s="31"/>
      <c r="O10" s="37"/>
    </row>
    <row r="11" spans="1:15" s="98" customFormat="1" x14ac:dyDescent="0.2">
      <c r="A11" s="107"/>
      <c r="B11" s="112" t="s">
        <v>219</v>
      </c>
      <c r="C11" s="109"/>
      <c r="D11" s="110"/>
      <c r="E11" s="110"/>
      <c r="F11" s="138"/>
      <c r="G11" s="138"/>
      <c r="H11" s="138"/>
      <c r="I11" s="138"/>
      <c r="J11" s="138"/>
      <c r="K11" s="138"/>
      <c r="L11" s="138"/>
      <c r="M11" s="138"/>
      <c r="N11" s="138"/>
      <c r="O11" s="138"/>
    </row>
    <row r="12" spans="1:15" s="98" customFormat="1" ht="25.5" x14ac:dyDescent="0.2">
      <c r="A12" s="122" t="s">
        <v>161</v>
      </c>
      <c r="B12" s="135" t="s">
        <v>178</v>
      </c>
      <c r="C12" s="123"/>
      <c r="D12" s="124"/>
      <c r="E12" s="110"/>
      <c r="F12" s="138"/>
      <c r="G12" s="138"/>
      <c r="H12" s="138"/>
      <c r="I12" s="138"/>
      <c r="J12" s="138"/>
      <c r="K12" s="138"/>
      <c r="L12" s="138"/>
      <c r="M12" s="138"/>
      <c r="N12" s="138"/>
      <c r="O12" s="138"/>
    </row>
    <row r="13" spans="1:15" s="82" customFormat="1" ht="63.75" x14ac:dyDescent="0.2">
      <c r="A13" s="183" t="s">
        <v>47</v>
      </c>
      <c r="B13" s="175" t="s">
        <v>220</v>
      </c>
      <c r="C13" s="176" t="s">
        <v>45</v>
      </c>
      <c r="D13" s="177">
        <v>2275.9</v>
      </c>
      <c r="E13" s="113"/>
      <c r="F13" s="140"/>
      <c r="G13" s="140"/>
      <c r="H13" s="140"/>
      <c r="I13" s="140"/>
      <c r="J13" s="140"/>
      <c r="K13" s="115"/>
      <c r="L13" s="115"/>
      <c r="M13" s="115"/>
      <c r="N13" s="115"/>
      <c r="O13" s="115"/>
    </row>
    <row r="14" spans="1:15" s="116" customFormat="1" ht="25.5" x14ac:dyDescent="0.2">
      <c r="A14" s="183" t="s">
        <v>48</v>
      </c>
      <c r="B14" s="175" t="s">
        <v>180</v>
      </c>
      <c r="C14" s="176" t="s">
        <v>166</v>
      </c>
      <c r="D14" s="177">
        <v>8231.5</v>
      </c>
      <c r="E14" s="113"/>
      <c r="F14" s="140"/>
      <c r="G14" s="140"/>
      <c r="H14" s="140"/>
      <c r="I14" s="140"/>
      <c r="J14" s="140"/>
      <c r="K14" s="115"/>
      <c r="L14" s="115"/>
      <c r="M14" s="115"/>
      <c r="N14" s="115"/>
      <c r="O14" s="115"/>
    </row>
    <row r="15" spans="1:15" s="116" customFormat="1" ht="38.25" x14ac:dyDescent="0.2">
      <c r="A15" s="183" t="s">
        <v>49</v>
      </c>
      <c r="B15" s="175" t="s">
        <v>181</v>
      </c>
      <c r="C15" s="176" t="s">
        <v>166</v>
      </c>
      <c r="D15" s="177">
        <v>4620.7</v>
      </c>
      <c r="E15" s="144"/>
      <c r="F15" s="140"/>
      <c r="G15" s="142"/>
      <c r="H15" s="142"/>
      <c r="I15" s="142"/>
      <c r="J15" s="142"/>
      <c r="K15" s="115"/>
      <c r="L15" s="115"/>
      <c r="M15" s="115"/>
      <c r="N15" s="115"/>
      <c r="O15" s="115"/>
    </row>
    <row r="16" spans="1:15" s="116" customFormat="1" x14ac:dyDescent="0.2">
      <c r="A16" s="183" t="s">
        <v>50</v>
      </c>
      <c r="B16" s="175" t="s">
        <v>182</v>
      </c>
      <c r="C16" s="176" t="s">
        <v>45</v>
      </c>
      <c r="D16" s="177">
        <v>49.7</v>
      </c>
      <c r="E16" s="144"/>
      <c r="F16" s="140"/>
      <c r="G16" s="142"/>
      <c r="H16" s="142"/>
      <c r="I16" s="142"/>
      <c r="J16" s="142"/>
      <c r="K16" s="115"/>
      <c r="L16" s="115"/>
      <c r="M16" s="115"/>
      <c r="N16" s="115"/>
      <c r="O16" s="115"/>
    </row>
    <row r="17" spans="1:15" s="116" customFormat="1" x14ac:dyDescent="0.2">
      <c r="A17" s="183" t="s">
        <v>51</v>
      </c>
      <c r="B17" s="175" t="s">
        <v>183</v>
      </c>
      <c r="C17" s="176" t="s">
        <v>184</v>
      </c>
      <c r="D17" s="177">
        <v>2</v>
      </c>
      <c r="E17" s="162"/>
      <c r="F17" s="140"/>
      <c r="G17" s="163"/>
      <c r="H17" s="163"/>
      <c r="I17" s="163"/>
      <c r="J17" s="163"/>
      <c r="K17" s="115"/>
      <c r="L17" s="115"/>
      <c r="M17" s="115"/>
      <c r="N17" s="115"/>
      <c r="O17" s="115"/>
    </row>
    <row r="18" spans="1:15" s="116" customFormat="1" ht="25.5" x14ac:dyDescent="0.2">
      <c r="A18" s="183" t="s">
        <v>52</v>
      </c>
      <c r="B18" s="175" t="s">
        <v>185</v>
      </c>
      <c r="C18" s="176" t="s">
        <v>184</v>
      </c>
      <c r="D18" s="177">
        <v>2</v>
      </c>
      <c r="E18" s="117"/>
      <c r="F18" s="140"/>
      <c r="G18" s="115"/>
      <c r="H18" s="115"/>
      <c r="I18" s="115"/>
      <c r="J18" s="115"/>
      <c r="K18" s="115"/>
      <c r="L18" s="115"/>
      <c r="M18" s="115"/>
      <c r="N18" s="115"/>
      <c r="O18" s="115"/>
    </row>
    <row r="19" spans="1:15" s="116" customFormat="1" ht="25.5" x14ac:dyDescent="0.2">
      <c r="A19" s="183" t="s">
        <v>53</v>
      </c>
      <c r="B19" s="175" t="s">
        <v>221</v>
      </c>
      <c r="C19" s="176" t="s">
        <v>45</v>
      </c>
      <c r="D19" s="177">
        <v>49.7</v>
      </c>
      <c r="E19" s="162"/>
      <c r="F19" s="140"/>
      <c r="G19" s="163"/>
      <c r="H19" s="163"/>
      <c r="I19" s="163"/>
      <c r="J19" s="163"/>
      <c r="K19" s="115"/>
      <c r="L19" s="115"/>
      <c r="M19" s="115"/>
      <c r="N19" s="115"/>
      <c r="O19" s="115"/>
    </row>
    <row r="20" spans="1:15" s="116" customFormat="1" ht="38.25" x14ac:dyDescent="0.2">
      <c r="A20" s="183" t="s">
        <v>54</v>
      </c>
      <c r="B20" s="175" t="s">
        <v>187</v>
      </c>
      <c r="C20" s="176" t="s">
        <v>188</v>
      </c>
      <c r="D20" s="177">
        <v>3226.4</v>
      </c>
      <c r="E20" s="113"/>
      <c r="F20" s="140"/>
      <c r="G20" s="115"/>
      <c r="H20" s="140"/>
      <c r="I20" s="140"/>
      <c r="J20" s="115"/>
      <c r="K20" s="115"/>
      <c r="L20" s="115"/>
      <c r="M20" s="115"/>
      <c r="N20" s="115"/>
      <c r="O20" s="115"/>
    </row>
    <row r="21" spans="1:15" s="116" customFormat="1" ht="51" x14ac:dyDescent="0.2">
      <c r="A21" s="183" t="s">
        <v>55</v>
      </c>
      <c r="B21" s="178" t="s">
        <v>394</v>
      </c>
      <c r="C21" s="176"/>
      <c r="D21" s="177"/>
      <c r="E21" s="97"/>
      <c r="F21" s="114"/>
      <c r="G21" s="115"/>
      <c r="H21" s="115"/>
      <c r="I21" s="115"/>
      <c r="J21" s="115"/>
      <c r="K21" s="115"/>
      <c r="L21" s="115"/>
      <c r="M21" s="115"/>
      <c r="N21" s="115"/>
      <c r="O21" s="114"/>
    </row>
    <row r="22" spans="1:15" s="116" customFormat="1" ht="25.5" x14ac:dyDescent="0.2">
      <c r="A22" s="183" t="s">
        <v>262</v>
      </c>
      <c r="B22" s="179" t="s">
        <v>190</v>
      </c>
      <c r="C22" s="176" t="s">
        <v>188</v>
      </c>
      <c r="D22" s="177">
        <v>3226.4</v>
      </c>
      <c r="E22" s="145"/>
      <c r="F22" s="140"/>
      <c r="G22" s="140"/>
      <c r="H22" s="140"/>
      <c r="I22" s="140"/>
      <c r="J22" s="140"/>
      <c r="K22" s="115"/>
      <c r="L22" s="115"/>
      <c r="M22" s="115"/>
      <c r="N22" s="115"/>
      <c r="O22" s="115"/>
    </row>
    <row r="23" spans="1:15" s="82" customFormat="1" ht="38.25" x14ac:dyDescent="0.2">
      <c r="A23" s="183" t="s">
        <v>263</v>
      </c>
      <c r="B23" s="179" t="s">
        <v>191</v>
      </c>
      <c r="C23" s="176" t="s">
        <v>188</v>
      </c>
      <c r="D23" s="177">
        <v>3226.4</v>
      </c>
      <c r="E23" s="145"/>
      <c r="F23" s="140"/>
      <c r="G23" s="140"/>
      <c r="H23" s="140"/>
      <c r="I23" s="140"/>
      <c r="J23" s="140"/>
      <c r="K23" s="115"/>
      <c r="L23" s="115"/>
      <c r="M23" s="115"/>
      <c r="N23" s="115"/>
      <c r="O23" s="115"/>
    </row>
    <row r="24" spans="1:15" s="116" customFormat="1" ht="38.25" x14ac:dyDescent="0.2">
      <c r="A24" s="183" t="s">
        <v>264</v>
      </c>
      <c r="B24" s="179" t="s">
        <v>192</v>
      </c>
      <c r="C24" s="176" t="s">
        <v>421</v>
      </c>
      <c r="D24" s="177">
        <v>3226.4</v>
      </c>
      <c r="E24" s="144"/>
      <c r="F24" s="115"/>
      <c r="G24" s="142"/>
      <c r="H24" s="142"/>
      <c r="I24" s="142"/>
      <c r="J24" s="142"/>
      <c r="K24" s="115"/>
      <c r="L24" s="115"/>
      <c r="M24" s="115"/>
      <c r="N24" s="115"/>
      <c r="O24" s="115"/>
    </row>
    <row r="25" spans="1:15" s="116" customFormat="1" ht="38.25" x14ac:dyDescent="0.2">
      <c r="A25" s="183" t="s">
        <v>405</v>
      </c>
      <c r="B25" s="179" t="s">
        <v>193</v>
      </c>
      <c r="C25" s="176" t="s">
        <v>421</v>
      </c>
      <c r="D25" s="177">
        <v>3226.4</v>
      </c>
      <c r="E25" s="144"/>
      <c r="F25" s="115"/>
      <c r="G25" s="142"/>
      <c r="H25" s="142"/>
      <c r="I25" s="142"/>
      <c r="J25" s="142"/>
      <c r="K25" s="115"/>
      <c r="L25" s="115"/>
      <c r="M25" s="115"/>
      <c r="N25" s="115"/>
      <c r="O25" s="115"/>
    </row>
    <row r="26" spans="1:15" s="116" customFormat="1" ht="38.25" x14ac:dyDescent="0.2">
      <c r="A26" s="183" t="s">
        <v>406</v>
      </c>
      <c r="B26" s="179" t="s">
        <v>194</v>
      </c>
      <c r="C26" s="176" t="s">
        <v>166</v>
      </c>
      <c r="D26" s="177">
        <v>1290.5600000000002</v>
      </c>
      <c r="E26" s="144"/>
      <c r="F26" s="115"/>
      <c r="G26" s="142"/>
      <c r="H26" s="142"/>
      <c r="I26" s="142"/>
      <c r="J26" s="142"/>
      <c r="K26" s="115"/>
      <c r="L26" s="115"/>
      <c r="M26" s="115"/>
      <c r="N26" s="115"/>
      <c r="O26" s="115"/>
    </row>
    <row r="27" spans="1:15" s="106" customFormat="1" ht="25.5" x14ac:dyDescent="0.2">
      <c r="A27" s="183" t="s">
        <v>56</v>
      </c>
      <c r="B27" s="175" t="s">
        <v>195</v>
      </c>
      <c r="C27" s="176" t="s">
        <v>196</v>
      </c>
      <c r="D27" s="177">
        <v>29.700000000000003</v>
      </c>
      <c r="E27" s="113"/>
      <c r="F27" s="115"/>
      <c r="G27" s="140"/>
      <c r="H27" s="140"/>
      <c r="I27" s="140"/>
      <c r="J27" s="140"/>
      <c r="K27" s="115"/>
      <c r="L27" s="115"/>
      <c r="M27" s="115"/>
      <c r="N27" s="115"/>
      <c r="O27" s="115"/>
    </row>
    <row r="28" spans="1:15" s="82" customFormat="1" ht="25.5" x14ac:dyDescent="0.2">
      <c r="A28" s="183" t="s">
        <v>57</v>
      </c>
      <c r="B28" s="178" t="s">
        <v>390</v>
      </c>
      <c r="C28" s="176"/>
      <c r="D28" s="177"/>
      <c r="E28" s="113"/>
      <c r="F28" s="140"/>
      <c r="G28" s="140"/>
      <c r="H28" s="140"/>
      <c r="I28" s="140"/>
      <c r="J28" s="140"/>
      <c r="K28" s="140"/>
      <c r="L28" s="140"/>
      <c r="M28" s="140"/>
      <c r="N28" s="140"/>
      <c r="O28" s="140"/>
    </row>
    <row r="29" spans="1:15" s="116" customFormat="1" ht="38.25" x14ac:dyDescent="0.2">
      <c r="A29" s="183" t="s">
        <v>265</v>
      </c>
      <c r="B29" s="179" t="s">
        <v>197</v>
      </c>
      <c r="C29" s="176" t="s">
        <v>422</v>
      </c>
      <c r="D29" s="177">
        <v>29.700000000000003</v>
      </c>
      <c r="E29" s="144"/>
      <c r="F29" s="115"/>
      <c r="G29" s="142"/>
      <c r="H29" s="142"/>
      <c r="I29" s="142"/>
      <c r="J29" s="142"/>
      <c r="K29" s="115"/>
      <c r="L29" s="115"/>
      <c r="M29" s="115"/>
      <c r="N29" s="115"/>
      <c r="O29" s="115"/>
    </row>
    <row r="30" spans="1:15" s="116" customFormat="1" ht="38.25" x14ac:dyDescent="0.2">
      <c r="A30" s="183" t="s">
        <v>266</v>
      </c>
      <c r="B30" s="179" t="s">
        <v>198</v>
      </c>
      <c r="C30" s="176" t="s">
        <v>422</v>
      </c>
      <c r="D30" s="177">
        <v>29.700000000000003</v>
      </c>
      <c r="E30" s="144"/>
      <c r="F30" s="115"/>
      <c r="G30" s="142"/>
      <c r="H30" s="142"/>
      <c r="I30" s="142"/>
      <c r="J30" s="142"/>
      <c r="K30" s="115"/>
      <c r="L30" s="115"/>
      <c r="M30" s="115"/>
      <c r="N30" s="115"/>
      <c r="O30" s="115"/>
    </row>
    <row r="31" spans="1:15" s="98" customFormat="1" ht="38.25" x14ac:dyDescent="0.2">
      <c r="A31" s="183" t="s">
        <v>267</v>
      </c>
      <c r="B31" s="179" t="s">
        <v>199</v>
      </c>
      <c r="C31" s="176" t="s">
        <v>166</v>
      </c>
      <c r="D31" s="177">
        <v>11.88</v>
      </c>
      <c r="E31" s="144"/>
      <c r="F31" s="115"/>
      <c r="G31" s="142"/>
      <c r="H31" s="142"/>
      <c r="I31" s="142"/>
      <c r="J31" s="142"/>
      <c r="K31" s="115"/>
      <c r="L31" s="115"/>
      <c r="M31" s="115"/>
      <c r="N31" s="115"/>
      <c r="O31" s="115"/>
    </row>
    <row r="32" spans="1:15" s="116" customFormat="1" ht="14.25" x14ac:dyDescent="0.2">
      <c r="A32" s="183" t="s">
        <v>58</v>
      </c>
      <c r="B32" s="175" t="s">
        <v>200</v>
      </c>
      <c r="C32" s="176" t="s">
        <v>188</v>
      </c>
      <c r="D32" s="177">
        <v>31</v>
      </c>
      <c r="E32" s="144"/>
      <c r="F32" s="115"/>
      <c r="G32" s="142"/>
      <c r="H32" s="142"/>
      <c r="I32" s="142"/>
      <c r="J32" s="142"/>
      <c r="K32" s="115"/>
      <c r="L32" s="115"/>
      <c r="M32" s="115"/>
      <c r="N32" s="115"/>
      <c r="O32" s="115"/>
    </row>
    <row r="33" spans="1:15" s="116" customFormat="1" ht="25.5" x14ac:dyDescent="0.2">
      <c r="A33" s="183" t="s">
        <v>59</v>
      </c>
      <c r="B33" s="178" t="s">
        <v>400</v>
      </c>
      <c r="C33" s="176"/>
      <c r="D33" s="177"/>
      <c r="E33" s="97"/>
      <c r="F33" s="114"/>
      <c r="G33" s="115"/>
      <c r="H33" s="115"/>
      <c r="I33" s="115"/>
      <c r="J33" s="115"/>
      <c r="K33" s="115"/>
      <c r="L33" s="115"/>
      <c r="M33" s="115"/>
      <c r="N33" s="115"/>
      <c r="O33" s="114"/>
    </row>
    <row r="34" spans="1:15" s="116" customFormat="1" ht="14.25" x14ac:dyDescent="0.2">
      <c r="A34" s="183" t="s">
        <v>402</v>
      </c>
      <c r="B34" s="179" t="s">
        <v>201</v>
      </c>
      <c r="C34" s="176" t="s">
        <v>421</v>
      </c>
      <c r="D34" s="177">
        <v>31</v>
      </c>
      <c r="E34" s="144"/>
      <c r="F34" s="115"/>
      <c r="G34" s="142"/>
      <c r="H34" s="142"/>
      <c r="I34" s="142"/>
      <c r="J34" s="142"/>
      <c r="K34" s="115"/>
      <c r="L34" s="115"/>
      <c r="M34" s="115"/>
      <c r="N34" s="115"/>
      <c r="O34" s="115"/>
    </row>
    <row r="35" spans="1:15" s="82" customFormat="1" ht="25.5" x14ac:dyDescent="0.2">
      <c r="A35" s="183" t="s">
        <v>408</v>
      </c>
      <c r="B35" s="179" t="s">
        <v>404</v>
      </c>
      <c r="C35" s="176" t="s">
        <v>421</v>
      </c>
      <c r="D35" s="177">
        <v>31</v>
      </c>
      <c r="E35" s="144"/>
      <c r="F35" s="115"/>
      <c r="G35" s="142"/>
      <c r="H35" s="142"/>
      <c r="I35" s="142"/>
      <c r="J35" s="142"/>
      <c r="K35" s="115"/>
      <c r="L35" s="115"/>
      <c r="M35" s="115"/>
      <c r="N35" s="115"/>
      <c r="O35" s="115"/>
    </row>
    <row r="36" spans="1:15" s="116" customFormat="1" ht="14.25" x14ac:dyDescent="0.2">
      <c r="A36" s="183" t="s">
        <v>409</v>
      </c>
      <c r="B36" s="179" t="s">
        <v>202</v>
      </c>
      <c r="C36" s="176" t="s">
        <v>166</v>
      </c>
      <c r="D36" s="177">
        <v>9.2999999999999989</v>
      </c>
      <c r="E36" s="144"/>
      <c r="F36" s="115"/>
      <c r="G36" s="142"/>
      <c r="H36" s="142"/>
      <c r="I36" s="142"/>
      <c r="J36" s="142"/>
      <c r="K36" s="115"/>
      <c r="L36" s="115"/>
      <c r="M36" s="115"/>
      <c r="N36" s="115"/>
      <c r="O36" s="115"/>
    </row>
    <row r="37" spans="1:15" s="106" customFormat="1" ht="25.5" x14ac:dyDescent="0.2">
      <c r="A37" s="183" t="s">
        <v>60</v>
      </c>
      <c r="B37" s="175" t="s">
        <v>401</v>
      </c>
      <c r="C37" s="176" t="s">
        <v>188</v>
      </c>
      <c r="D37" s="177">
        <v>1129.2</v>
      </c>
      <c r="E37" s="117"/>
      <c r="F37" s="115"/>
      <c r="G37" s="115"/>
      <c r="H37" s="115"/>
      <c r="I37" s="115"/>
      <c r="J37" s="115"/>
      <c r="K37" s="115"/>
      <c r="L37" s="115"/>
      <c r="M37" s="115"/>
      <c r="N37" s="115"/>
      <c r="O37" s="115"/>
    </row>
    <row r="38" spans="1:15" s="82" customFormat="1" ht="38.25" x14ac:dyDescent="0.2">
      <c r="A38" s="183" t="s">
        <v>61</v>
      </c>
      <c r="B38" s="178" t="s">
        <v>494</v>
      </c>
      <c r="C38" s="176"/>
      <c r="D38" s="177"/>
      <c r="E38" s="141"/>
      <c r="F38" s="115"/>
      <c r="G38" s="143"/>
      <c r="H38" s="143"/>
      <c r="I38" s="143"/>
      <c r="J38" s="143"/>
      <c r="K38" s="115"/>
      <c r="L38" s="115"/>
      <c r="M38" s="115"/>
      <c r="N38" s="115"/>
      <c r="O38" s="115"/>
    </row>
    <row r="39" spans="1:15" s="82" customFormat="1" ht="25.5" x14ac:dyDescent="0.2">
      <c r="A39" s="183" t="s">
        <v>410</v>
      </c>
      <c r="B39" s="179" t="s">
        <v>393</v>
      </c>
      <c r="C39" s="176" t="s">
        <v>188</v>
      </c>
      <c r="D39" s="177">
        <v>1129.2</v>
      </c>
      <c r="E39" s="141"/>
      <c r="F39" s="115"/>
      <c r="G39" s="143"/>
      <c r="H39" s="143"/>
      <c r="I39" s="143"/>
      <c r="J39" s="143"/>
      <c r="K39" s="115"/>
      <c r="L39" s="115"/>
      <c r="M39" s="115"/>
      <c r="N39" s="115"/>
      <c r="O39" s="115"/>
    </row>
    <row r="40" spans="1:15" s="116" customFormat="1" ht="25.5" x14ac:dyDescent="0.2">
      <c r="A40" s="183" t="s">
        <v>62</v>
      </c>
      <c r="B40" s="175" t="s">
        <v>222</v>
      </c>
      <c r="C40" s="176" t="s">
        <v>196</v>
      </c>
      <c r="D40" s="177">
        <v>13.5</v>
      </c>
      <c r="E40" s="113"/>
      <c r="F40" s="115"/>
      <c r="G40" s="140"/>
      <c r="H40" s="140"/>
      <c r="I40" s="140"/>
      <c r="J40" s="140"/>
      <c r="K40" s="115"/>
      <c r="L40" s="115"/>
      <c r="M40" s="115"/>
      <c r="N40" s="115"/>
      <c r="O40" s="115"/>
    </row>
    <row r="41" spans="1:15" s="116" customFormat="1" ht="25.5" x14ac:dyDescent="0.2">
      <c r="A41" s="183" t="s">
        <v>63</v>
      </c>
      <c r="B41" s="175" t="s">
        <v>223</v>
      </c>
      <c r="C41" s="176" t="s">
        <v>196</v>
      </c>
      <c r="D41" s="177">
        <v>13.5</v>
      </c>
      <c r="E41" s="117"/>
      <c r="F41" s="115"/>
      <c r="G41" s="115"/>
      <c r="H41" s="140"/>
      <c r="I41" s="115"/>
      <c r="J41" s="115"/>
      <c r="K41" s="115"/>
      <c r="L41" s="115"/>
      <c r="M41" s="115"/>
      <c r="N41" s="115"/>
      <c r="O41" s="115"/>
    </row>
    <row r="42" spans="1:15" s="116" customFormat="1" ht="25.5" x14ac:dyDescent="0.2">
      <c r="A42" s="183" t="s">
        <v>64</v>
      </c>
      <c r="B42" s="175" t="s">
        <v>204</v>
      </c>
      <c r="C42" s="176" t="s">
        <v>45</v>
      </c>
      <c r="D42" s="177">
        <v>2275.9</v>
      </c>
      <c r="E42" s="117"/>
      <c r="F42" s="115"/>
      <c r="G42" s="115"/>
      <c r="H42" s="115"/>
      <c r="I42" s="115"/>
      <c r="J42" s="115"/>
      <c r="K42" s="115"/>
      <c r="L42" s="115"/>
      <c r="M42" s="115"/>
      <c r="N42" s="115"/>
      <c r="O42" s="115"/>
    </row>
    <row r="43" spans="1:15" s="116" customFormat="1" x14ac:dyDescent="0.2">
      <c r="A43" s="183" t="s">
        <v>65</v>
      </c>
      <c r="B43" s="175" t="s">
        <v>205</v>
      </c>
      <c r="C43" s="176" t="s">
        <v>45</v>
      </c>
      <c r="D43" s="177">
        <v>2275.9</v>
      </c>
      <c r="E43" s="113"/>
      <c r="F43" s="115"/>
      <c r="G43" s="115"/>
      <c r="H43" s="140"/>
      <c r="I43" s="115"/>
      <c r="J43" s="115"/>
      <c r="K43" s="115"/>
      <c r="L43" s="115"/>
      <c r="M43" s="115"/>
      <c r="N43" s="115"/>
      <c r="O43" s="115"/>
    </row>
    <row r="44" spans="1:15" s="116" customFormat="1" ht="25.5" x14ac:dyDescent="0.2">
      <c r="A44" s="183" t="s">
        <v>66</v>
      </c>
      <c r="B44" s="175" t="s">
        <v>206</v>
      </c>
      <c r="C44" s="176" t="s">
        <v>207</v>
      </c>
      <c r="D44" s="177">
        <v>512.07749999999999</v>
      </c>
      <c r="E44" s="144"/>
      <c r="F44" s="115"/>
      <c r="G44" s="142"/>
      <c r="H44" s="142"/>
      <c r="I44" s="142"/>
      <c r="J44" s="115"/>
      <c r="K44" s="115"/>
      <c r="L44" s="115"/>
      <c r="M44" s="115"/>
      <c r="N44" s="115"/>
      <c r="O44" s="115"/>
    </row>
    <row r="45" spans="1:15" s="116" customFormat="1" ht="14.25" x14ac:dyDescent="0.2">
      <c r="A45" s="183" t="s">
        <v>67</v>
      </c>
      <c r="B45" s="175" t="s">
        <v>208</v>
      </c>
      <c r="C45" s="176" t="s">
        <v>207</v>
      </c>
      <c r="D45" s="177">
        <v>1024.155</v>
      </c>
      <c r="E45" s="144"/>
      <c r="F45" s="115"/>
      <c r="G45" s="142"/>
      <c r="H45" s="142"/>
      <c r="I45" s="142"/>
      <c r="J45" s="142"/>
      <c r="K45" s="115"/>
      <c r="L45" s="115"/>
      <c r="M45" s="115"/>
      <c r="N45" s="115"/>
      <c r="O45" s="115"/>
    </row>
    <row r="46" spans="1:15" s="116" customFormat="1" ht="60" x14ac:dyDescent="0.2">
      <c r="A46" s="196">
        <v>2</v>
      </c>
      <c r="B46" s="197" t="s">
        <v>224</v>
      </c>
      <c r="C46" s="198"/>
      <c r="D46" s="199"/>
      <c r="E46" s="97"/>
      <c r="F46" s="114"/>
      <c r="G46" s="115"/>
      <c r="H46" s="115"/>
      <c r="I46" s="115"/>
      <c r="J46" s="115"/>
      <c r="K46" s="115"/>
      <c r="L46" s="115"/>
      <c r="M46" s="115"/>
      <c r="N46" s="115"/>
      <c r="O46" s="114"/>
    </row>
    <row r="47" spans="1:15" s="116" customFormat="1" ht="38.25" x14ac:dyDescent="0.2">
      <c r="A47" s="183" t="s">
        <v>70</v>
      </c>
      <c r="B47" s="185" t="s">
        <v>225</v>
      </c>
      <c r="C47" s="186" t="s">
        <v>45</v>
      </c>
      <c r="D47" s="187">
        <v>332.6</v>
      </c>
      <c r="E47" s="113"/>
      <c r="F47" s="115"/>
      <c r="G47" s="115"/>
      <c r="H47" s="140"/>
      <c r="I47" s="115"/>
      <c r="J47" s="115"/>
      <c r="K47" s="115"/>
      <c r="L47" s="115"/>
      <c r="M47" s="115"/>
      <c r="N47" s="115"/>
      <c r="O47" s="115"/>
    </row>
    <row r="48" spans="1:15" s="116" customFormat="1" ht="38.25" x14ac:dyDescent="0.2">
      <c r="A48" s="183" t="s">
        <v>71</v>
      </c>
      <c r="B48" s="185" t="s">
        <v>226</v>
      </c>
      <c r="C48" s="186" t="s">
        <v>45</v>
      </c>
      <c r="D48" s="187">
        <v>271.2</v>
      </c>
      <c r="E48" s="113"/>
      <c r="F48" s="115"/>
      <c r="G48" s="115"/>
      <c r="H48" s="140"/>
      <c r="I48" s="115"/>
      <c r="J48" s="115"/>
      <c r="K48" s="115"/>
      <c r="L48" s="115"/>
      <c r="M48" s="115"/>
      <c r="N48" s="115"/>
      <c r="O48" s="115"/>
    </row>
    <row r="49" spans="1:15" s="116" customFormat="1" ht="38.25" x14ac:dyDescent="0.2">
      <c r="A49" s="183" t="s">
        <v>72</v>
      </c>
      <c r="B49" s="185" t="s">
        <v>227</v>
      </c>
      <c r="C49" s="186" t="s">
        <v>45</v>
      </c>
      <c r="D49" s="187">
        <v>108.4</v>
      </c>
      <c r="E49" s="113"/>
      <c r="F49" s="115"/>
      <c r="G49" s="115"/>
      <c r="H49" s="140"/>
      <c r="I49" s="115"/>
      <c r="J49" s="115"/>
      <c r="K49" s="115"/>
      <c r="L49" s="115"/>
      <c r="M49" s="115"/>
      <c r="N49" s="115"/>
      <c r="O49" s="115"/>
    </row>
    <row r="50" spans="1:15" s="116" customFormat="1" ht="38.25" x14ac:dyDescent="0.2">
      <c r="A50" s="183" t="s">
        <v>73</v>
      </c>
      <c r="B50" s="185" t="s">
        <v>228</v>
      </c>
      <c r="C50" s="186" t="s">
        <v>45</v>
      </c>
      <c r="D50" s="187">
        <v>27.8</v>
      </c>
      <c r="E50" s="113"/>
      <c r="F50" s="115"/>
      <c r="G50" s="115"/>
      <c r="H50" s="140"/>
      <c r="I50" s="115"/>
      <c r="J50" s="115"/>
      <c r="K50" s="115"/>
      <c r="L50" s="115"/>
      <c r="M50" s="115"/>
      <c r="N50" s="115"/>
      <c r="O50" s="115"/>
    </row>
    <row r="51" spans="1:15" s="116" customFormat="1" ht="38.25" x14ac:dyDescent="0.2">
      <c r="A51" s="183" t="s">
        <v>74</v>
      </c>
      <c r="B51" s="185" t="s">
        <v>229</v>
      </c>
      <c r="C51" s="186" t="s">
        <v>45</v>
      </c>
      <c r="D51" s="187">
        <v>33.4</v>
      </c>
      <c r="E51" s="113"/>
      <c r="F51" s="115"/>
      <c r="G51" s="115"/>
      <c r="H51" s="140"/>
      <c r="I51" s="115"/>
      <c r="J51" s="115"/>
      <c r="K51" s="115"/>
      <c r="L51" s="115"/>
      <c r="M51" s="115"/>
      <c r="N51" s="115"/>
      <c r="O51" s="115"/>
    </row>
    <row r="52" spans="1:15" s="116" customFormat="1" ht="38.25" x14ac:dyDescent="0.2">
      <c r="A52" s="183" t="s">
        <v>75</v>
      </c>
      <c r="B52" s="185" t="s">
        <v>495</v>
      </c>
      <c r="C52" s="186" t="s">
        <v>23</v>
      </c>
      <c r="D52" s="187">
        <v>4</v>
      </c>
      <c r="E52" s="117"/>
      <c r="F52" s="115"/>
      <c r="G52" s="115"/>
      <c r="H52" s="115"/>
      <c r="I52" s="115"/>
      <c r="J52" s="164"/>
      <c r="K52" s="115"/>
      <c r="L52" s="115"/>
      <c r="M52" s="115"/>
      <c r="N52" s="115"/>
      <c r="O52" s="115"/>
    </row>
    <row r="53" spans="1:15" s="116" customFormat="1" ht="38.25" x14ac:dyDescent="0.2">
      <c r="A53" s="183" t="s">
        <v>76</v>
      </c>
      <c r="B53" s="185" t="s">
        <v>424</v>
      </c>
      <c r="C53" s="186" t="s">
        <v>23</v>
      </c>
      <c r="D53" s="187">
        <v>4</v>
      </c>
      <c r="E53" s="117"/>
      <c r="F53" s="115"/>
      <c r="G53" s="115"/>
      <c r="H53" s="115"/>
      <c r="I53" s="115"/>
      <c r="J53" s="115"/>
      <c r="K53" s="115"/>
      <c r="L53" s="115"/>
      <c r="M53" s="115"/>
      <c r="N53" s="115"/>
      <c r="O53" s="115"/>
    </row>
    <row r="54" spans="1:15" s="106" customFormat="1" ht="51" x14ac:dyDescent="0.2">
      <c r="A54" s="183" t="s">
        <v>77</v>
      </c>
      <c r="B54" s="185" t="s">
        <v>496</v>
      </c>
      <c r="C54" s="186" t="s">
        <v>23</v>
      </c>
      <c r="D54" s="187">
        <v>1</v>
      </c>
      <c r="E54" s="117"/>
      <c r="F54" s="115"/>
      <c r="G54" s="115"/>
      <c r="H54" s="115"/>
      <c r="I54" s="115"/>
      <c r="J54" s="115"/>
      <c r="K54" s="115"/>
      <c r="L54" s="115"/>
      <c r="M54" s="115"/>
      <c r="N54" s="115"/>
      <c r="O54" s="115"/>
    </row>
    <row r="55" spans="1:15" s="82" customFormat="1" ht="51" x14ac:dyDescent="0.2">
      <c r="A55" s="183" t="s">
        <v>78</v>
      </c>
      <c r="B55" s="185" t="s">
        <v>497</v>
      </c>
      <c r="C55" s="186" t="s">
        <v>23</v>
      </c>
      <c r="D55" s="187">
        <v>1</v>
      </c>
      <c r="E55" s="117"/>
      <c r="F55" s="115"/>
      <c r="G55" s="115"/>
      <c r="H55" s="115"/>
      <c r="I55" s="115"/>
      <c r="J55" s="164"/>
      <c r="K55" s="115"/>
      <c r="L55" s="115"/>
      <c r="M55" s="115"/>
      <c r="N55" s="115"/>
      <c r="O55" s="115"/>
    </row>
    <row r="56" spans="1:15" s="116" customFormat="1" ht="38.25" x14ac:dyDescent="0.2">
      <c r="A56" s="183" t="s">
        <v>79</v>
      </c>
      <c r="B56" s="185" t="s">
        <v>230</v>
      </c>
      <c r="C56" s="186" t="s">
        <v>23</v>
      </c>
      <c r="D56" s="187">
        <v>2</v>
      </c>
      <c r="E56" s="117"/>
      <c r="F56" s="115"/>
      <c r="G56" s="115"/>
      <c r="H56" s="140"/>
      <c r="I56" s="115"/>
      <c r="J56" s="115"/>
      <c r="K56" s="115"/>
      <c r="L56" s="115"/>
      <c r="M56" s="115"/>
      <c r="N56" s="115"/>
      <c r="O56" s="115"/>
    </row>
    <row r="57" spans="1:15" s="116" customFormat="1" ht="38.25" x14ac:dyDescent="0.2">
      <c r="A57" s="183" t="s">
        <v>80</v>
      </c>
      <c r="B57" s="185" t="s">
        <v>231</v>
      </c>
      <c r="C57" s="186" t="s">
        <v>23</v>
      </c>
      <c r="D57" s="187">
        <v>2</v>
      </c>
      <c r="E57" s="117"/>
      <c r="F57" s="115"/>
      <c r="G57" s="115"/>
      <c r="H57" s="140"/>
      <c r="I57" s="115"/>
      <c r="J57" s="115"/>
      <c r="K57" s="115"/>
      <c r="L57" s="115"/>
      <c r="M57" s="115"/>
      <c r="N57" s="115"/>
      <c r="O57" s="115"/>
    </row>
    <row r="58" spans="1:15" s="116" customFormat="1" ht="63.75" x14ac:dyDescent="0.2">
      <c r="A58" s="183" t="s">
        <v>81</v>
      </c>
      <c r="B58" s="185" t="s">
        <v>232</v>
      </c>
      <c r="C58" s="186" t="s">
        <v>23</v>
      </c>
      <c r="D58" s="187">
        <v>2</v>
      </c>
      <c r="E58" s="117"/>
      <c r="F58" s="115"/>
      <c r="G58" s="115"/>
      <c r="H58" s="140"/>
      <c r="I58" s="115"/>
      <c r="J58" s="115"/>
      <c r="K58" s="115"/>
      <c r="L58" s="115"/>
      <c r="M58" s="115"/>
      <c r="N58" s="115"/>
      <c r="O58" s="115"/>
    </row>
    <row r="59" spans="1:15" s="116" customFormat="1" ht="63.75" x14ac:dyDescent="0.2">
      <c r="A59" s="183" t="s">
        <v>82</v>
      </c>
      <c r="B59" s="185" t="s">
        <v>233</v>
      </c>
      <c r="C59" s="186" t="s">
        <v>23</v>
      </c>
      <c r="D59" s="187">
        <v>2</v>
      </c>
      <c r="E59" s="117"/>
      <c r="F59" s="115"/>
      <c r="G59" s="115"/>
      <c r="H59" s="140"/>
      <c r="I59" s="115"/>
      <c r="J59" s="115"/>
      <c r="K59" s="115"/>
      <c r="L59" s="115"/>
      <c r="M59" s="115"/>
      <c r="N59" s="115"/>
      <c r="O59" s="115"/>
    </row>
    <row r="60" spans="1:15" s="116" customFormat="1" ht="63.75" x14ac:dyDescent="0.2">
      <c r="A60" s="183" t="s">
        <v>83</v>
      </c>
      <c r="B60" s="185" t="s">
        <v>234</v>
      </c>
      <c r="C60" s="186" t="s">
        <v>23</v>
      </c>
      <c r="D60" s="187">
        <v>1</v>
      </c>
      <c r="E60" s="117"/>
      <c r="F60" s="115"/>
      <c r="G60" s="115"/>
      <c r="H60" s="140"/>
      <c r="I60" s="115"/>
      <c r="J60" s="115"/>
      <c r="K60" s="115"/>
      <c r="L60" s="115"/>
      <c r="M60" s="115"/>
      <c r="N60" s="115"/>
      <c r="O60" s="115"/>
    </row>
    <row r="61" spans="1:15" s="116" customFormat="1" x14ac:dyDescent="0.2">
      <c r="A61" s="183" t="s">
        <v>84</v>
      </c>
      <c r="B61" s="185" t="s">
        <v>214</v>
      </c>
      <c r="C61" s="186" t="s">
        <v>45</v>
      </c>
      <c r="D61" s="187">
        <v>773.39999999999986</v>
      </c>
      <c r="E61" s="117"/>
      <c r="F61" s="115"/>
      <c r="G61" s="115"/>
      <c r="H61" s="140"/>
      <c r="I61" s="115"/>
      <c r="J61" s="142"/>
      <c r="K61" s="115"/>
      <c r="L61" s="115"/>
      <c r="M61" s="115"/>
      <c r="N61" s="115"/>
      <c r="O61" s="115"/>
    </row>
    <row r="62" spans="1:15" s="116" customFormat="1" ht="25.5" x14ac:dyDescent="0.2">
      <c r="A62" s="183" t="s">
        <v>85</v>
      </c>
      <c r="B62" s="185" t="s">
        <v>215</v>
      </c>
      <c r="C62" s="186" t="s">
        <v>45</v>
      </c>
      <c r="D62" s="187">
        <v>773.39999999999986</v>
      </c>
      <c r="E62" s="117"/>
      <c r="F62" s="115"/>
      <c r="G62" s="115"/>
      <c r="H62" s="140"/>
      <c r="I62" s="115"/>
      <c r="J62" s="142"/>
      <c r="K62" s="115"/>
      <c r="L62" s="115"/>
      <c r="M62" s="115"/>
      <c r="N62" s="115"/>
      <c r="O62" s="115"/>
    </row>
    <row r="63" spans="1:15" s="116" customFormat="1" ht="51" x14ac:dyDescent="0.2">
      <c r="A63" s="183" t="s">
        <v>86</v>
      </c>
      <c r="B63" s="185" t="s">
        <v>217</v>
      </c>
      <c r="C63" s="186" t="s">
        <v>184</v>
      </c>
      <c r="D63" s="187">
        <v>24</v>
      </c>
      <c r="E63" s="117"/>
      <c r="F63" s="115"/>
      <c r="G63" s="115"/>
      <c r="H63" s="115"/>
      <c r="I63" s="115"/>
      <c r="J63" s="142"/>
      <c r="K63" s="115"/>
      <c r="L63" s="115"/>
      <c r="M63" s="115"/>
      <c r="N63" s="115"/>
      <c r="O63" s="115"/>
    </row>
    <row r="64" spans="1:15" s="116" customFormat="1" ht="25.5" x14ac:dyDescent="0.2">
      <c r="A64" s="183" t="s">
        <v>87</v>
      </c>
      <c r="B64" s="175" t="s">
        <v>430</v>
      </c>
      <c r="C64" s="181" t="s">
        <v>46</v>
      </c>
      <c r="D64" s="177">
        <v>9</v>
      </c>
      <c r="E64" s="117"/>
      <c r="F64" s="115"/>
      <c r="G64" s="115"/>
      <c r="H64" s="115"/>
      <c r="I64" s="115"/>
      <c r="J64" s="142"/>
      <c r="K64" s="115"/>
      <c r="L64" s="115"/>
      <c r="M64" s="115"/>
      <c r="N64" s="115"/>
      <c r="O64" s="115"/>
    </row>
    <row r="65" spans="1:15" s="116" customFormat="1" ht="25.5" x14ac:dyDescent="0.2">
      <c r="A65" s="183" t="s">
        <v>88</v>
      </c>
      <c r="B65" s="175" t="s">
        <v>428</v>
      </c>
      <c r="C65" s="181" t="s">
        <v>46</v>
      </c>
      <c r="D65" s="177">
        <v>1</v>
      </c>
      <c r="E65" s="117"/>
      <c r="F65" s="115"/>
      <c r="G65" s="115"/>
      <c r="H65" s="115"/>
      <c r="I65" s="115"/>
      <c r="J65" s="142"/>
      <c r="K65" s="115"/>
      <c r="L65" s="115"/>
      <c r="M65" s="115"/>
      <c r="N65" s="115"/>
      <c r="O65" s="115"/>
    </row>
    <row r="66" spans="1:15" s="116" customFormat="1" ht="25.5" x14ac:dyDescent="0.2">
      <c r="A66" s="183" t="s">
        <v>89</v>
      </c>
      <c r="B66" s="175" t="s">
        <v>505</v>
      </c>
      <c r="C66" s="181" t="s">
        <v>46</v>
      </c>
      <c r="D66" s="177">
        <v>2</v>
      </c>
      <c r="E66" s="117"/>
      <c r="F66" s="115"/>
      <c r="G66" s="115"/>
      <c r="H66" s="115"/>
      <c r="I66" s="115"/>
      <c r="J66" s="142"/>
      <c r="K66" s="115"/>
      <c r="L66" s="115"/>
      <c r="M66" s="115"/>
      <c r="N66" s="115"/>
      <c r="O66" s="115"/>
    </row>
    <row r="67" spans="1:15" s="116" customFormat="1" ht="25.5" x14ac:dyDescent="0.2">
      <c r="A67" s="183" t="s">
        <v>90</v>
      </c>
      <c r="B67" s="175" t="s">
        <v>431</v>
      </c>
      <c r="C67" s="181" t="s">
        <v>46</v>
      </c>
      <c r="D67" s="177">
        <v>22</v>
      </c>
      <c r="E67" s="117"/>
      <c r="F67" s="115"/>
      <c r="G67" s="115"/>
      <c r="H67" s="115"/>
      <c r="I67" s="115"/>
      <c r="J67" s="142"/>
      <c r="K67" s="115"/>
      <c r="L67" s="115"/>
      <c r="M67" s="115"/>
      <c r="N67" s="115"/>
      <c r="O67" s="115"/>
    </row>
    <row r="68" spans="1:15" s="116" customFormat="1" ht="25.5" x14ac:dyDescent="0.2">
      <c r="A68" s="183" t="s">
        <v>91</v>
      </c>
      <c r="B68" s="175" t="s">
        <v>506</v>
      </c>
      <c r="C68" s="181" t="s">
        <v>46</v>
      </c>
      <c r="D68" s="177">
        <v>24</v>
      </c>
      <c r="E68" s="117"/>
      <c r="F68" s="115"/>
      <c r="G68" s="115"/>
      <c r="H68" s="115"/>
      <c r="I68" s="115"/>
      <c r="J68" s="142"/>
      <c r="K68" s="115"/>
      <c r="L68" s="115"/>
      <c r="M68" s="115"/>
      <c r="N68" s="115"/>
      <c r="O68" s="115"/>
    </row>
    <row r="69" spans="1:15" s="116" customFormat="1" ht="25.5" x14ac:dyDescent="0.2">
      <c r="A69" s="183" t="s">
        <v>92</v>
      </c>
      <c r="B69" s="175" t="s">
        <v>507</v>
      </c>
      <c r="C69" s="181" t="s">
        <v>46</v>
      </c>
      <c r="D69" s="177">
        <v>4</v>
      </c>
      <c r="E69" s="117"/>
      <c r="F69" s="115"/>
      <c r="G69" s="115"/>
      <c r="H69" s="115"/>
      <c r="I69" s="115"/>
      <c r="J69" s="142"/>
      <c r="K69" s="115"/>
      <c r="L69" s="115"/>
      <c r="M69" s="115"/>
      <c r="N69" s="115"/>
      <c r="O69" s="115"/>
    </row>
    <row r="70" spans="1:15" s="116" customFormat="1" ht="25.5" x14ac:dyDescent="0.2">
      <c r="A70" s="183" t="s">
        <v>93</v>
      </c>
      <c r="B70" s="175" t="s">
        <v>508</v>
      </c>
      <c r="C70" s="181" t="s">
        <v>46</v>
      </c>
      <c r="D70" s="177">
        <v>4</v>
      </c>
      <c r="E70" s="117"/>
      <c r="F70" s="115"/>
      <c r="G70" s="115"/>
      <c r="H70" s="115"/>
      <c r="I70" s="115"/>
      <c r="J70" s="142"/>
      <c r="K70" s="115"/>
      <c r="L70" s="115"/>
      <c r="M70" s="115"/>
      <c r="N70" s="115"/>
      <c r="O70" s="115"/>
    </row>
    <row r="71" spans="1:15" s="116" customFormat="1" ht="25.5" x14ac:dyDescent="0.2">
      <c r="A71" s="183" t="s">
        <v>94</v>
      </c>
      <c r="B71" s="175" t="s">
        <v>435</v>
      </c>
      <c r="C71" s="181" t="s">
        <v>46</v>
      </c>
      <c r="D71" s="177">
        <v>3</v>
      </c>
      <c r="E71" s="117"/>
      <c r="F71" s="115"/>
      <c r="G71" s="115"/>
      <c r="H71" s="115"/>
      <c r="I71" s="115"/>
      <c r="J71" s="142"/>
      <c r="K71" s="115"/>
      <c r="L71" s="115"/>
      <c r="M71" s="115"/>
      <c r="N71" s="115"/>
      <c r="O71" s="115"/>
    </row>
    <row r="72" spans="1:15" s="116" customFormat="1" ht="25.5" x14ac:dyDescent="0.2">
      <c r="A72" s="183" t="s">
        <v>95</v>
      </c>
      <c r="B72" s="175" t="s">
        <v>436</v>
      </c>
      <c r="C72" s="181" t="s">
        <v>46</v>
      </c>
      <c r="D72" s="177">
        <v>11</v>
      </c>
      <c r="E72" s="117"/>
      <c r="F72" s="115"/>
      <c r="G72" s="115"/>
      <c r="H72" s="115"/>
      <c r="I72" s="115"/>
      <c r="J72" s="142"/>
      <c r="K72" s="115"/>
      <c r="L72" s="115"/>
      <c r="M72" s="115"/>
      <c r="N72" s="115"/>
      <c r="O72" s="115"/>
    </row>
    <row r="73" spans="1:15" s="116" customFormat="1" ht="25.5" x14ac:dyDescent="0.2">
      <c r="A73" s="183" t="s">
        <v>96</v>
      </c>
      <c r="B73" s="175" t="s">
        <v>437</v>
      </c>
      <c r="C73" s="181" t="s">
        <v>46</v>
      </c>
      <c r="D73" s="177">
        <v>3</v>
      </c>
      <c r="E73" s="117"/>
      <c r="F73" s="115"/>
      <c r="G73" s="115"/>
      <c r="H73" s="115"/>
      <c r="I73" s="115"/>
      <c r="J73" s="142"/>
      <c r="K73" s="115"/>
      <c r="L73" s="115"/>
      <c r="M73" s="115"/>
      <c r="N73" s="115"/>
      <c r="O73" s="115"/>
    </row>
    <row r="74" spans="1:15" s="116" customFormat="1" ht="25.5" x14ac:dyDescent="0.2">
      <c r="A74" s="183" t="s">
        <v>97</v>
      </c>
      <c r="B74" s="175" t="s">
        <v>438</v>
      </c>
      <c r="C74" s="181" t="s">
        <v>46</v>
      </c>
      <c r="D74" s="177">
        <v>1</v>
      </c>
      <c r="E74" s="117"/>
      <c r="F74" s="115"/>
      <c r="G74" s="115"/>
      <c r="H74" s="115"/>
      <c r="I74" s="115"/>
      <c r="J74" s="142"/>
      <c r="K74" s="115"/>
      <c r="L74" s="115"/>
      <c r="M74" s="115"/>
      <c r="N74" s="115"/>
      <c r="O74" s="115"/>
    </row>
    <row r="75" spans="1:15" s="116" customFormat="1" ht="25.5" x14ac:dyDescent="0.2">
      <c r="A75" s="183" t="s">
        <v>98</v>
      </c>
      <c r="B75" s="175" t="s">
        <v>509</v>
      </c>
      <c r="C75" s="181" t="s">
        <v>504</v>
      </c>
      <c r="D75" s="177">
        <v>1</v>
      </c>
      <c r="E75" s="117"/>
      <c r="F75" s="115"/>
      <c r="G75" s="115"/>
      <c r="H75" s="115"/>
      <c r="I75" s="115"/>
      <c r="J75" s="142"/>
      <c r="K75" s="115"/>
      <c r="L75" s="115"/>
      <c r="M75" s="115"/>
      <c r="N75" s="115"/>
      <c r="O75" s="115"/>
    </row>
    <row r="76" spans="1:15" s="116" customFormat="1" ht="25.5" x14ac:dyDescent="0.2">
      <c r="A76" s="183" t="s">
        <v>99</v>
      </c>
      <c r="B76" s="175" t="s">
        <v>510</v>
      </c>
      <c r="C76" s="181" t="s">
        <v>46</v>
      </c>
      <c r="D76" s="177">
        <v>2</v>
      </c>
      <c r="E76" s="117"/>
      <c r="F76" s="115"/>
      <c r="G76" s="115"/>
      <c r="H76" s="115"/>
      <c r="I76" s="115"/>
      <c r="J76" s="142"/>
      <c r="K76" s="115"/>
      <c r="L76" s="115"/>
      <c r="M76" s="115"/>
      <c r="N76" s="115"/>
      <c r="O76" s="115"/>
    </row>
    <row r="77" spans="1:15" s="116" customFormat="1" ht="25.5" x14ac:dyDescent="0.2">
      <c r="A77" s="183" t="s">
        <v>100</v>
      </c>
      <c r="B77" s="175" t="s">
        <v>439</v>
      </c>
      <c r="C77" s="181" t="s">
        <v>46</v>
      </c>
      <c r="D77" s="177">
        <v>4</v>
      </c>
      <c r="E77" s="117"/>
      <c r="F77" s="115"/>
      <c r="G77" s="115"/>
      <c r="H77" s="115"/>
      <c r="I77" s="115"/>
      <c r="J77" s="142"/>
      <c r="K77" s="115"/>
      <c r="L77" s="115"/>
      <c r="M77" s="115"/>
      <c r="N77" s="115"/>
      <c r="O77" s="115"/>
    </row>
    <row r="78" spans="1:15" s="116" customFormat="1" ht="25.5" x14ac:dyDescent="0.2">
      <c r="A78" s="183" t="s">
        <v>268</v>
      </c>
      <c r="B78" s="175" t="s">
        <v>440</v>
      </c>
      <c r="C78" s="181" t="s">
        <v>504</v>
      </c>
      <c r="D78" s="177">
        <v>2</v>
      </c>
      <c r="E78" s="117"/>
      <c r="F78" s="115"/>
      <c r="G78" s="115"/>
      <c r="H78" s="115"/>
      <c r="I78" s="115"/>
      <c r="J78" s="142"/>
      <c r="K78" s="115"/>
      <c r="L78" s="115"/>
      <c r="M78" s="115"/>
      <c r="N78" s="115"/>
      <c r="O78" s="115"/>
    </row>
    <row r="79" spans="1:15" s="116" customFormat="1" ht="51" x14ac:dyDescent="0.2">
      <c r="A79" s="183" t="s">
        <v>269</v>
      </c>
      <c r="B79" s="175" t="s">
        <v>441</v>
      </c>
      <c r="C79" s="181" t="s">
        <v>23</v>
      </c>
      <c r="D79" s="177">
        <v>2</v>
      </c>
      <c r="E79" s="117"/>
      <c r="F79" s="115"/>
      <c r="G79" s="115"/>
      <c r="H79" s="115"/>
      <c r="I79" s="115"/>
      <c r="J79" s="142"/>
      <c r="K79" s="115"/>
      <c r="L79" s="115"/>
      <c r="M79" s="115"/>
      <c r="N79" s="115"/>
      <c r="O79" s="115"/>
    </row>
    <row r="80" spans="1:15" s="116" customFormat="1" ht="51" x14ac:dyDescent="0.2">
      <c r="A80" s="183" t="s">
        <v>270</v>
      </c>
      <c r="B80" s="175" t="s">
        <v>511</v>
      </c>
      <c r="C80" s="181" t="s">
        <v>23</v>
      </c>
      <c r="D80" s="177">
        <v>1</v>
      </c>
      <c r="E80" s="117"/>
      <c r="F80" s="115"/>
      <c r="G80" s="115"/>
      <c r="H80" s="115"/>
      <c r="I80" s="115"/>
      <c r="J80" s="142"/>
      <c r="K80" s="115"/>
      <c r="L80" s="115"/>
      <c r="M80" s="115"/>
      <c r="N80" s="115"/>
      <c r="O80" s="115"/>
    </row>
    <row r="81" spans="1:15" s="116" customFormat="1" ht="51" x14ac:dyDescent="0.2">
      <c r="A81" s="183" t="s">
        <v>271</v>
      </c>
      <c r="B81" s="175" t="s">
        <v>512</v>
      </c>
      <c r="C81" s="181" t="s">
        <v>46</v>
      </c>
      <c r="D81" s="177">
        <v>1</v>
      </c>
      <c r="E81" s="117"/>
      <c r="F81" s="115"/>
      <c r="G81" s="115"/>
      <c r="H81" s="115"/>
      <c r="I81" s="115"/>
      <c r="J81" s="142"/>
      <c r="K81" s="115"/>
      <c r="L81" s="115"/>
      <c r="M81" s="115"/>
      <c r="N81" s="115"/>
      <c r="O81" s="115"/>
    </row>
    <row r="82" spans="1:15" s="116" customFormat="1" ht="25.5" x14ac:dyDescent="0.2">
      <c r="A82" s="183" t="s">
        <v>272</v>
      </c>
      <c r="B82" s="175" t="s">
        <v>513</v>
      </c>
      <c r="C82" s="181" t="s">
        <v>504</v>
      </c>
      <c r="D82" s="177">
        <v>1</v>
      </c>
      <c r="E82" s="117"/>
      <c r="F82" s="115"/>
      <c r="G82" s="115"/>
      <c r="H82" s="115"/>
      <c r="I82" s="115"/>
      <c r="J82" s="142"/>
      <c r="K82" s="115"/>
      <c r="L82" s="115"/>
      <c r="M82" s="115"/>
      <c r="N82" s="115"/>
      <c r="O82" s="115"/>
    </row>
    <row r="83" spans="1:15" s="116" customFormat="1" ht="25.5" x14ac:dyDescent="0.2">
      <c r="A83" s="183" t="s">
        <v>273</v>
      </c>
      <c r="B83" s="175" t="s">
        <v>514</v>
      </c>
      <c r="C83" s="181" t="s">
        <v>23</v>
      </c>
      <c r="D83" s="177">
        <v>4</v>
      </c>
      <c r="E83" s="117"/>
      <c r="F83" s="115"/>
      <c r="G83" s="115"/>
      <c r="H83" s="115"/>
      <c r="I83" s="115"/>
      <c r="J83" s="142"/>
      <c r="K83" s="115"/>
      <c r="L83" s="115"/>
      <c r="M83" s="115"/>
      <c r="N83" s="115"/>
      <c r="O83" s="115"/>
    </row>
    <row r="84" spans="1:15" s="116" customFormat="1" ht="25.5" x14ac:dyDescent="0.2">
      <c r="A84" s="183" t="s">
        <v>274</v>
      </c>
      <c r="B84" s="175" t="s">
        <v>442</v>
      </c>
      <c r="C84" s="181" t="s">
        <v>46</v>
      </c>
      <c r="D84" s="177">
        <v>2</v>
      </c>
      <c r="E84" s="117"/>
      <c r="F84" s="115"/>
      <c r="G84" s="115"/>
      <c r="H84" s="115"/>
      <c r="I84" s="115"/>
      <c r="J84" s="142"/>
      <c r="K84" s="115"/>
      <c r="L84" s="115"/>
      <c r="M84" s="115"/>
      <c r="N84" s="115"/>
      <c r="O84" s="115"/>
    </row>
    <row r="85" spans="1:15" s="116" customFormat="1" ht="25.5" x14ac:dyDescent="0.2">
      <c r="A85" s="183" t="s">
        <v>275</v>
      </c>
      <c r="B85" s="175" t="s">
        <v>515</v>
      </c>
      <c r="C85" s="181" t="s">
        <v>46</v>
      </c>
      <c r="D85" s="177">
        <v>1</v>
      </c>
      <c r="E85" s="117"/>
      <c r="F85" s="115"/>
      <c r="G85" s="115"/>
      <c r="H85" s="115"/>
      <c r="I85" s="115"/>
      <c r="J85" s="142"/>
      <c r="K85" s="115"/>
      <c r="L85" s="115"/>
      <c r="M85" s="115"/>
      <c r="N85" s="115"/>
      <c r="O85" s="115"/>
    </row>
    <row r="86" spans="1:15" s="116" customFormat="1" ht="25.5" x14ac:dyDescent="0.2">
      <c r="A86" s="183" t="s">
        <v>276</v>
      </c>
      <c r="B86" s="175" t="s">
        <v>516</v>
      </c>
      <c r="C86" s="181" t="s">
        <v>504</v>
      </c>
      <c r="D86" s="177">
        <v>1</v>
      </c>
      <c r="E86" s="117"/>
      <c r="F86" s="115"/>
      <c r="G86" s="115"/>
      <c r="H86" s="115"/>
      <c r="I86" s="115"/>
      <c r="J86" s="142"/>
      <c r="K86" s="115"/>
      <c r="L86" s="115"/>
      <c r="M86" s="115"/>
      <c r="N86" s="115"/>
      <c r="O86" s="115"/>
    </row>
    <row r="87" spans="1:15" s="116" customFormat="1" ht="25.5" x14ac:dyDescent="0.2">
      <c r="A87" s="183" t="s">
        <v>277</v>
      </c>
      <c r="B87" s="175" t="s">
        <v>517</v>
      </c>
      <c r="C87" s="181" t="s">
        <v>46</v>
      </c>
      <c r="D87" s="177">
        <v>5</v>
      </c>
      <c r="E87" s="117"/>
      <c r="F87" s="115"/>
      <c r="G87" s="115"/>
      <c r="H87" s="115"/>
      <c r="I87" s="115"/>
      <c r="J87" s="142"/>
      <c r="K87" s="115"/>
      <c r="L87" s="115"/>
      <c r="M87" s="115"/>
      <c r="N87" s="115"/>
      <c r="O87" s="115"/>
    </row>
    <row r="88" spans="1:15" s="116" customFormat="1" ht="25.5" x14ac:dyDescent="0.2">
      <c r="A88" s="183" t="s">
        <v>278</v>
      </c>
      <c r="B88" s="175" t="s">
        <v>518</v>
      </c>
      <c r="C88" s="181" t="s">
        <v>46</v>
      </c>
      <c r="D88" s="177">
        <v>1</v>
      </c>
      <c r="E88" s="117"/>
      <c r="F88" s="115"/>
      <c r="G88" s="115"/>
      <c r="H88" s="115"/>
      <c r="I88" s="115"/>
      <c r="J88" s="142"/>
      <c r="K88" s="115"/>
      <c r="L88" s="115"/>
      <c r="M88" s="115"/>
      <c r="N88" s="115"/>
      <c r="O88" s="115"/>
    </row>
    <row r="89" spans="1:15" s="116" customFormat="1" ht="25.5" x14ac:dyDescent="0.2">
      <c r="A89" s="183" t="s">
        <v>340</v>
      </c>
      <c r="B89" s="175" t="s">
        <v>447</v>
      </c>
      <c r="C89" s="181" t="s">
        <v>46</v>
      </c>
      <c r="D89" s="177">
        <v>10</v>
      </c>
      <c r="E89" s="117"/>
      <c r="F89" s="115"/>
      <c r="G89" s="115"/>
      <c r="H89" s="115"/>
      <c r="I89" s="115"/>
      <c r="J89" s="142"/>
      <c r="K89" s="115"/>
      <c r="L89" s="115"/>
      <c r="M89" s="115"/>
      <c r="N89" s="115"/>
      <c r="O89" s="115"/>
    </row>
    <row r="90" spans="1:15" s="116" customFormat="1" ht="25.5" x14ac:dyDescent="0.2">
      <c r="A90" s="183" t="s">
        <v>521</v>
      </c>
      <c r="B90" s="175" t="s">
        <v>448</v>
      </c>
      <c r="C90" s="181" t="s">
        <v>46</v>
      </c>
      <c r="D90" s="177">
        <v>14</v>
      </c>
      <c r="E90" s="117"/>
      <c r="F90" s="115"/>
      <c r="G90" s="115"/>
      <c r="H90" s="115"/>
      <c r="I90" s="115"/>
      <c r="J90" s="142"/>
      <c r="K90" s="115"/>
      <c r="L90" s="115"/>
      <c r="M90" s="115"/>
      <c r="N90" s="115"/>
      <c r="O90" s="115"/>
    </row>
    <row r="91" spans="1:15" s="116" customFormat="1" ht="25.5" x14ac:dyDescent="0.2">
      <c r="A91" s="183" t="s">
        <v>522</v>
      </c>
      <c r="B91" s="175" t="s">
        <v>519</v>
      </c>
      <c r="C91" s="181" t="s">
        <v>504</v>
      </c>
      <c r="D91" s="177">
        <v>14</v>
      </c>
      <c r="E91" s="117"/>
      <c r="F91" s="115"/>
      <c r="G91" s="115"/>
      <c r="H91" s="115"/>
      <c r="I91" s="115"/>
      <c r="J91" s="142"/>
      <c r="K91" s="115"/>
      <c r="L91" s="115"/>
      <c r="M91" s="115"/>
      <c r="N91" s="115"/>
      <c r="O91" s="115"/>
    </row>
    <row r="92" spans="1:15" s="116" customFormat="1" ht="25.5" x14ac:dyDescent="0.2">
      <c r="A92" s="183" t="s">
        <v>523</v>
      </c>
      <c r="B92" s="175" t="s">
        <v>520</v>
      </c>
      <c r="C92" s="181" t="s">
        <v>46</v>
      </c>
      <c r="D92" s="177">
        <v>5</v>
      </c>
      <c r="E92" s="117"/>
      <c r="F92" s="115"/>
      <c r="G92" s="115"/>
      <c r="H92" s="115"/>
      <c r="I92" s="115"/>
      <c r="J92" s="142"/>
      <c r="K92" s="115"/>
      <c r="L92" s="115"/>
      <c r="M92" s="115"/>
      <c r="N92" s="115"/>
      <c r="O92" s="115"/>
    </row>
    <row r="93" spans="1:15" s="116" customFormat="1" ht="25.5" x14ac:dyDescent="0.2">
      <c r="A93" s="183" t="s">
        <v>524</v>
      </c>
      <c r="B93" s="175" t="s">
        <v>458</v>
      </c>
      <c r="C93" s="181" t="s">
        <v>46</v>
      </c>
      <c r="D93" s="177">
        <v>28</v>
      </c>
      <c r="E93" s="117"/>
      <c r="F93" s="115"/>
      <c r="G93" s="115"/>
      <c r="H93" s="115"/>
      <c r="I93" s="115"/>
      <c r="J93" s="142"/>
      <c r="K93" s="115"/>
      <c r="L93" s="115"/>
      <c r="M93" s="115"/>
      <c r="N93" s="115"/>
      <c r="O93" s="115"/>
    </row>
    <row r="94" spans="1:15" s="116" customFormat="1" ht="30" x14ac:dyDescent="0.2">
      <c r="A94" s="188" t="s">
        <v>498</v>
      </c>
      <c r="B94" s="189" t="s">
        <v>235</v>
      </c>
      <c r="C94" s="190"/>
      <c r="D94" s="191"/>
      <c r="E94" s="117"/>
      <c r="F94" s="115"/>
      <c r="G94" s="115"/>
      <c r="H94" s="115"/>
      <c r="I94" s="115"/>
      <c r="J94" s="142"/>
      <c r="K94" s="115"/>
      <c r="L94" s="115"/>
      <c r="M94" s="115"/>
      <c r="N94" s="115"/>
      <c r="O94" s="115"/>
    </row>
    <row r="95" spans="1:15" s="116" customFormat="1" ht="51" x14ac:dyDescent="0.2">
      <c r="A95" s="192" t="s">
        <v>101</v>
      </c>
      <c r="B95" s="185" t="s">
        <v>236</v>
      </c>
      <c r="C95" s="186" t="s">
        <v>45</v>
      </c>
      <c r="D95" s="187">
        <v>22.4</v>
      </c>
      <c r="E95" s="117"/>
      <c r="F95" s="115"/>
      <c r="G95" s="115"/>
      <c r="H95" s="140"/>
      <c r="I95" s="115"/>
      <c r="J95" s="142"/>
      <c r="K95" s="115"/>
      <c r="L95" s="115"/>
      <c r="M95" s="115"/>
      <c r="N95" s="115"/>
      <c r="O95" s="115"/>
    </row>
    <row r="96" spans="1:15" s="116" customFormat="1" ht="51" x14ac:dyDescent="0.2">
      <c r="A96" s="192" t="s">
        <v>102</v>
      </c>
      <c r="B96" s="185" t="s">
        <v>237</v>
      </c>
      <c r="C96" s="186" t="s">
        <v>45</v>
      </c>
      <c r="D96" s="187">
        <v>150.9</v>
      </c>
      <c r="E96" s="117"/>
      <c r="F96" s="115"/>
      <c r="G96" s="115"/>
      <c r="H96" s="140"/>
      <c r="I96" s="115"/>
      <c r="J96" s="142"/>
      <c r="K96" s="115"/>
      <c r="L96" s="115"/>
      <c r="M96" s="115"/>
      <c r="N96" s="115"/>
      <c r="O96" s="115"/>
    </row>
    <row r="97" spans="1:15" s="116" customFormat="1" ht="51" x14ac:dyDescent="0.2">
      <c r="A97" s="192" t="s">
        <v>103</v>
      </c>
      <c r="B97" s="185" t="s">
        <v>238</v>
      </c>
      <c r="C97" s="186" t="s">
        <v>45</v>
      </c>
      <c r="D97" s="187">
        <v>302.8</v>
      </c>
      <c r="E97" s="117"/>
      <c r="F97" s="115"/>
      <c r="G97" s="115"/>
      <c r="H97" s="140"/>
      <c r="I97" s="115"/>
      <c r="J97" s="142"/>
      <c r="K97" s="115"/>
      <c r="L97" s="115"/>
      <c r="M97" s="115"/>
      <c r="N97" s="115"/>
      <c r="O97" s="115"/>
    </row>
    <row r="98" spans="1:15" s="116" customFormat="1" ht="51" x14ac:dyDescent="0.2">
      <c r="A98" s="192" t="s">
        <v>104</v>
      </c>
      <c r="B98" s="185" t="s">
        <v>239</v>
      </c>
      <c r="C98" s="186" t="s">
        <v>45</v>
      </c>
      <c r="D98" s="187">
        <v>218.7</v>
      </c>
      <c r="E98" s="117"/>
      <c r="F98" s="115"/>
      <c r="G98" s="115"/>
      <c r="H98" s="140"/>
      <c r="I98" s="115"/>
      <c r="J98" s="142"/>
      <c r="K98" s="115"/>
      <c r="L98" s="115"/>
      <c r="M98" s="115"/>
      <c r="N98" s="115"/>
      <c r="O98" s="115"/>
    </row>
    <row r="99" spans="1:15" s="116" customFormat="1" ht="51" x14ac:dyDescent="0.2">
      <c r="A99" s="192" t="s">
        <v>105</v>
      </c>
      <c r="B99" s="185" t="s">
        <v>240</v>
      </c>
      <c r="C99" s="186" t="s">
        <v>45</v>
      </c>
      <c r="D99" s="187">
        <v>3.1</v>
      </c>
      <c r="E99" s="117"/>
      <c r="F99" s="115"/>
      <c r="G99" s="115"/>
      <c r="H99" s="140"/>
      <c r="I99" s="115"/>
      <c r="J99" s="142"/>
      <c r="K99" s="115"/>
      <c r="L99" s="115"/>
      <c r="M99" s="115"/>
      <c r="N99" s="115"/>
      <c r="O99" s="115"/>
    </row>
    <row r="100" spans="1:15" s="116" customFormat="1" ht="51" x14ac:dyDescent="0.2">
      <c r="A100" s="192" t="s">
        <v>106</v>
      </c>
      <c r="B100" s="185" t="s">
        <v>241</v>
      </c>
      <c r="C100" s="186" t="s">
        <v>45</v>
      </c>
      <c r="D100" s="187">
        <v>72</v>
      </c>
      <c r="E100" s="117"/>
      <c r="F100" s="115"/>
      <c r="G100" s="115"/>
      <c r="H100" s="115"/>
      <c r="I100" s="115"/>
      <c r="J100" s="142"/>
      <c r="K100" s="115"/>
      <c r="L100" s="115"/>
      <c r="M100" s="115"/>
      <c r="N100" s="115"/>
      <c r="O100" s="115"/>
    </row>
    <row r="101" spans="1:15" s="116" customFormat="1" ht="102" x14ac:dyDescent="0.2">
      <c r="A101" s="192" t="s">
        <v>107</v>
      </c>
      <c r="B101" s="185" t="s">
        <v>242</v>
      </c>
      <c r="C101" s="186" t="s">
        <v>23</v>
      </c>
      <c r="D101" s="187">
        <v>11</v>
      </c>
      <c r="E101" s="117"/>
      <c r="F101" s="115"/>
      <c r="G101" s="115"/>
      <c r="H101" s="115"/>
      <c r="I101" s="115"/>
      <c r="J101" s="142"/>
      <c r="K101" s="115"/>
      <c r="L101" s="115"/>
      <c r="M101" s="115"/>
      <c r="N101" s="115"/>
      <c r="O101" s="115"/>
    </row>
    <row r="102" spans="1:15" s="116" customFormat="1" ht="102" x14ac:dyDescent="0.2">
      <c r="A102" s="192" t="s">
        <v>108</v>
      </c>
      <c r="B102" s="185" t="s">
        <v>243</v>
      </c>
      <c r="C102" s="186" t="s">
        <v>23</v>
      </c>
      <c r="D102" s="187">
        <v>5</v>
      </c>
      <c r="E102" s="117"/>
      <c r="F102" s="115"/>
      <c r="G102" s="115"/>
      <c r="H102" s="115"/>
      <c r="I102" s="115"/>
      <c r="J102" s="142"/>
      <c r="K102" s="115"/>
      <c r="L102" s="115"/>
      <c r="M102" s="115"/>
      <c r="N102" s="115"/>
      <c r="O102" s="115"/>
    </row>
    <row r="103" spans="1:15" s="116" customFormat="1" ht="102" x14ac:dyDescent="0.2">
      <c r="A103" s="192" t="s">
        <v>109</v>
      </c>
      <c r="B103" s="185" t="s">
        <v>244</v>
      </c>
      <c r="C103" s="186" t="s">
        <v>23</v>
      </c>
      <c r="D103" s="187">
        <v>3</v>
      </c>
      <c r="E103" s="117"/>
      <c r="F103" s="115"/>
      <c r="G103" s="115"/>
      <c r="H103" s="115"/>
      <c r="I103" s="115"/>
      <c r="J103" s="142"/>
      <c r="K103" s="115"/>
      <c r="L103" s="115"/>
      <c r="M103" s="115"/>
      <c r="N103" s="115"/>
      <c r="O103" s="115"/>
    </row>
    <row r="104" spans="1:15" s="116" customFormat="1" ht="102" x14ac:dyDescent="0.2">
      <c r="A104" s="192" t="s">
        <v>110</v>
      </c>
      <c r="B104" s="185" t="s">
        <v>245</v>
      </c>
      <c r="C104" s="186" t="s">
        <v>23</v>
      </c>
      <c r="D104" s="187">
        <v>2</v>
      </c>
      <c r="E104" s="144"/>
      <c r="F104" s="115"/>
      <c r="G104" s="142"/>
      <c r="H104" s="142"/>
      <c r="I104" s="142"/>
      <c r="J104" s="142"/>
      <c r="K104" s="115"/>
      <c r="L104" s="115"/>
      <c r="M104" s="115"/>
      <c r="N104" s="115"/>
      <c r="O104" s="115"/>
    </row>
    <row r="105" spans="1:15" s="116" customFormat="1" x14ac:dyDescent="0.2">
      <c r="A105" s="192" t="s">
        <v>111</v>
      </c>
      <c r="B105" s="185" t="s">
        <v>246</v>
      </c>
      <c r="C105" s="186" t="s">
        <v>46</v>
      </c>
      <c r="D105" s="187">
        <v>21</v>
      </c>
      <c r="E105" s="144"/>
      <c r="F105" s="115"/>
      <c r="G105" s="142"/>
      <c r="H105" s="142"/>
      <c r="I105" s="142"/>
      <c r="J105" s="142"/>
      <c r="K105" s="115"/>
      <c r="L105" s="115"/>
      <c r="M105" s="115"/>
      <c r="N105" s="115"/>
      <c r="O105" s="115"/>
    </row>
    <row r="106" spans="1:15" s="116" customFormat="1" x14ac:dyDescent="0.2">
      <c r="A106" s="192" t="s">
        <v>112</v>
      </c>
      <c r="B106" s="185" t="s">
        <v>247</v>
      </c>
      <c r="C106" s="186" t="s">
        <v>45</v>
      </c>
      <c r="D106" s="187">
        <v>772.3</v>
      </c>
      <c r="E106" s="144"/>
      <c r="F106" s="115"/>
      <c r="G106" s="142"/>
      <c r="H106" s="142"/>
      <c r="I106" s="142"/>
      <c r="J106" s="142"/>
      <c r="K106" s="115"/>
      <c r="L106" s="115"/>
      <c r="M106" s="115"/>
      <c r="N106" s="115"/>
      <c r="O106" s="115"/>
    </row>
    <row r="107" spans="1:15" s="116" customFormat="1" x14ac:dyDescent="0.2">
      <c r="A107" s="192" t="s">
        <v>113</v>
      </c>
      <c r="B107" s="185" t="s">
        <v>248</v>
      </c>
      <c r="C107" s="186" t="s">
        <v>45</v>
      </c>
      <c r="D107" s="187">
        <v>772.3</v>
      </c>
      <c r="E107" s="144"/>
      <c r="F107" s="115"/>
      <c r="G107" s="142"/>
      <c r="H107" s="142"/>
      <c r="I107" s="142"/>
      <c r="J107" s="142"/>
      <c r="K107" s="115"/>
      <c r="L107" s="115"/>
      <c r="M107" s="115"/>
      <c r="N107" s="115"/>
      <c r="O107" s="115"/>
    </row>
    <row r="108" spans="1:15" s="116" customFormat="1" x14ac:dyDescent="0.2">
      <c r="A108" s="192" t="s">
        <v>114</v>
      </c>
      <c r="B108" s="185" t="s">
        <v>249</v>
      </c>
      <c r="C108" s="186" t="s">
        <v>45</v>
      </c>
      <c r="D108" s="187">
        <v>772.3</v>
      </c>
      <c r="E108" s="144"/>
      <c r="F108" s="115"/>
      <c r="G108" s="142"/>
      <c r="H108" s="142"/>
      <c r="I108" s="142"/>
      <c r="J108" s="142"/>
      <c r="K108" s="115"/>
      <c r="L108" s="115"/>
      <c r="M108" s="115"/>
      <c r="N108" s="115"/>
      <c r="O108" s="115"/>
    </row>
    <row r="109" spans="1:15" s="116" customFormat="1" ht="51" x14ac:dyDescent="0.2">
      <c r="A109" s="192" t="s">
        <v>115</v>
      </c>
      <c r="B109" s="185" t="s">
        <v>217</v>
      </c>
      <c r="C109" s="186" t="s">
        <v>184</v>
      </c>
      <c r="D109" s="187">
        <v>33</v>
      </c>
      <c r="E109" s="144"/>
      <c r="F109" s="115"/>
      <c r="G109" s="142"/>
      <c r="H109" s="142"/>
      <c r="I109" s="142"/>
      <c r="J109" s="142"/>
      <c r="K109" s="115"/>
      <c r="L109" s="115"/>
      <c r="M109" s="115"/>
      <c r="N109" s="115"/>
      <c r="O109" s="115"/>
    </row>
    <row r="110" spans="1:15" s="116" customFormat="1" ht="38.25" x14ac:dyDescent="0.2">
      <c r="A110" s="192" t="s">
        <v>116</v>
      </c>
      <c r="B110" s="175" t="s">
        <v>527</v>
      </c>
      <c r="C110" s="176" t="s">
        <v>46</v>
      </c>
      <c r="D110" s="200">
        <v>8</v>
      </c>
      <c r="E110" s="144"/>
      <c r="F110" s="115"/>
      <c r="G110" s="142"/>
      <c r="H110" s="142"/>
      <c r="I110" s="142"/>
      <c r="J110" s="142"/>
      <c r="K110" s="115"/>
      <c r="L110" s="115"/>
      <c r="M110" s="115"/>
      <c r="N110" s="115"/>
      <c r="O110" s="115"/>
    </row>
    <row r="111" spans="1:15" s="116" customFormat="1" ht="38.25" x14ac:dyDescent="0.2">
      <c r="A111" s="192" t="s">
        <v>117</v>
      </c>
      <c r="B111" s="175" t="s">
        <v>528</v>
      </c>
      <c r="C111" s="176" t="s">
        <v>46</v>
      </c>
      <c r="D111" s="200">
        <v>1</v>
      </c>
      <c r="E111" s="144"/>
      <c r="F111" s="115"/>
      <c r="G111" s="142"/>
      <c r="H111" s="142"/>
      <c r="I111" s="142"/>
      <c r="J111" s="142"/>
      <c r="K111" s="115"/>
      <c r="L111" s="115"/>
      <c r="M111" s="115"/>
      <c r="N111" s="115"/>
      <c r="O111" s="115"/>
    </row>
    <row r="112" spans="1:15" s="116" customFormat="1" ht="38.25" x14ac:dyDescent="0.2">
      <c r="A112" s="192" t="s">
        <v>118</v>
      </c>
      <c r="B112" s="175" t="s">
        <v>529</v>
      </c>
      <c r="C112" s="176" t="s">
        <v>46</v>
      </c>
      <c r="D112" s="200">
        <v>41</v>
      </c>
      <c r="E112" s="144"/>
      <c r="F112" s="115"/>
      <c r="G112" s="142"/>
      <c r="H112" s="142"/>
      <c r="I112" s="142"/>
      <c r="J112" s="142"/>
      <c r="K112" s="115"/>
      <c r="L112" s="115"/>
      <c r="M112" s="115"/>
      <c r="N112" s="115"/>
      <c r="O112" s="115"/>
    </row>
    <row r="113" spans="1:15" s="116" customFormat="1" ht="25.5" x14ac:dyDescent="0.2">
      <c r="A113" s="192" t="s">
        <v>119</v>
      </c>
      <c r="B113" s="175" t="s">
        <v>530</v>
      </c>
      <c r="C113" s="176" t="s">
        <v>45</v>
      </c>
      <c r="D113" s="200">
        <v>1.67</v>
      </c>
      <c r="E113" s="144"/>
      <c r="F113" s="115"/>
      <c r="G113" s="142"/>
      <c r="H113" s="142"/>
      <c r="I113" s="142"/>
      <c r="J113" s="142"/>
      <c r="K113" s="115"/>
      <c r="L113" s="115"/>
      <c r="M113" s="115"/>
      <c r="N113" s="115"/>
      <c r="O113" s="115"/>
    </row>
    <row r="114" spans="1:15" s="116" customFormat="1" ht="25.5" x14ac:dyDescent="0.2">
      <c r="A114" s="192" t="s">
        <v>120</v>
      </c>
      <c r="B114" s="175" t="s">
        <v>536</v>
      </c>
      <c r="C114" s="176" t="s">
        <v>46</v>
      </c>
      <c r="D114" s="200">
        <v>1</v>
      </c>
      <c r="E114" s="144"/>
      <c r="F114" s="115"/>
      <c r="G114" s="142"/>
      <c r="H114" s="142"/>
      <c r="I114" s="142"/>
      <c r="J114" s="142"/>
      <c r="K114" s="115"/>
      <c r="L114" s="115"/>
      <c r="M114" s="115"/>
      <c r="N114" s="115"/>
      <c r="O114" s="115"/>
    </row>
    <row r="115" spans="1:15" s="116" customFormat="1" ht="25.5" x14ac:dyDescent="0.2">
      <c r="A115" s="192" t="s">
        <v>121</v>
      </c>
      <c r="B115" s="175" t="s">
        <v>531</v>
      </c>
      <c r="C115" s="176" t="s">
        <v>46</v>
      </c>
      <c r="D115" s="200">
        <v>2</v>
      </c>
      <c r="E115" s="144"/>
      <c r="F115" s="115"/>
      <c r="G115" s="142"/>
      <c r="H115" s="142"/>
      <c r="I115" s="142"/>
      <c r="J115" s="142"/>
      <c r="K115" s="115"/>
      <c r="L115" s="115"/>
      <c r="M115" s="115"/>
      <c r="N115" s="115"/>
      <c r="O115" s="115"/>
    </row>
    <row r="116" spans="1:15" s="116" customFormat="1" ht="25.5" x14ac:dyDescent="0.2">
      <c r="A116" s="192" t="s">
        <v>122</v>
      </c>
      <c r="B116" s="175" t="s">
        <v>532</v>
      </c>
      <c r="C116" s="176" t="s">
        <v>46</v>
      </c>
      <c r="D116" s="200">
        <v>4</v>
      </c>
      <c r="E116" s="144"/>
      <c r="F116" s="115"/>
      <c r="G116" s="142"/>
      <c r="H116" s="142"/>
      <c r="I116" s="142"/>
      <c r="J116" s="142"/>
      <c r="K116" s="115"/>
      <c r="L116" s="115"/>
      <c r="M116" s="115"/>
      <c r="N116" s="115"/>
      <c r="O116" s="115"/>
    </row>
    <row r="117" spans="1:15" s="116" customFormat="1" ht="25.5" x14ac:dyDescent="0.2">
      <c r="A117" s="192" t="s">
        <v>123</v>
      </c>
      <c r="B117" s="175" t="s">
        <v>533</v>
      </c>
      <c r="C117" s="176" t="s">
        <v>46</v>
      </c>
      <c r="D117" s="200">
        <v>9</v>
      </c>
      <c r="E117" s="144"/>
      <c r="F117" s="115"/>
      <c r="G117" s="142"/>
      <c r="H117" s="142"/>
      <c r="I117" s="142"/>
      <c r="J117" s="142"/>
      <c r="K117" s="115"/>
      <c r="L117" s="115"/>
      <c r="M117" s="115"/>
      <c r="N117" s="115"/>
      <c r="O117" s="115"/>
    </row>
    <row r="118" spans="1:15" s="116" customFormat="1" ht="25.5" x14ac:dyDescent="0.2">
      <c r="A118" s="192" t="s">
        <v>124</v>
      </c>
      <c r="B118" s="175" t="s">
        <v>534</v>
      </c>
      <c r="C118" s="176" t="s">
        <v>46</v>
      </c>
      <c r="D118" s="200">
        <v>1</v>
      </c>
      <c r="E118" s="144"/>
      <c r="F118" s="115"/>
      <c r="G118" s="142"/>
      <c r="H118" s="142"/>
      <c r="I118" s="142"/>
      <c r="J118" s="142"/>
      <c r="K118" s="115"/>
      <c r="L118" s="115"/>
      <c r="M118" s="115"/>
      <c r="N118" s="115"/>
      <c r="O118" s="115"/>
    </row>
    <row r="119" spans="1:15" s="116" customFormat="1" ht="25.5" x14ac:dyDescent="0.2">
      <c r="A119" s="192" t="s">
        <v>125</v>
      </c>
      <c r="B119" s="175" t="s">
        <v>535</v>
      </c>
      <c r="C119" s="176" t="s">
        <v>46</v>
      </c>
      <c r="D119" s="200">
        <v>1</v>
      </c>
      <c r="E119" s="144"/>
      <c r="F119" s="115"/>
      <c r="G119" s="142"/>
      <c r="H119" s="142"/>
      <c r="I119" s="142"/>
      <c r="J119" s="142"/>
      <c r="K119" s="115"/>
      <c r="L119" s="115"/>
      <c r="M119" s="115"/>
      <c r="N119" s="115"/>
      <c r="O119" s="115"/>
    </row>
    <row r="120" spans="1:15" s="116" customFormat="1" ht="45" x14ac:dyDescent="0.2">
      <c r="A120" s="188" t="s">
        <v>162</v>
      </c>
      <c r="B120" s="189" t="s">
        <v>250</v>
      </c>
      <c r="C120" s="193"/>
      <c r="D120" s="194"/>
      <c r="E120" s="144"/>
      <c r="F120" s="115"/>
      <c r="G120" s="142"/>
      <c r="H120" s="142"/>
      <c r="I120" s="142"/>
      <c r="J120" s="142"/>
      <c r="K120" s="115"/>
      <c r="L120" s="115"/>
      <c r="M120" s="115"/>
      <c r="N120" s="115"/>
      <c r="O120" s="115"/>
    </row>
    <row r="121" spans="1:15" s="116" customFormat="1" ht="38.25" x14ac:dyDescent="0.2">
      <c r="A121" s="195" t="s">
        <v>129</v>
      </c>
      <c r="B121" s="175" t="s">
        <v>251</v>
      </c>
      <c r="C121" s="176" t="s">
        <v>45</v>
      </c>
      <c r="D121" s="177">
        <v>196.9</v>
      </c>
      <c r="E121" s="144"/>
      <c r="F121" s="115"/>
      <c r="G121" s="142"/>
      <c r="H121" s="142"/>
      <c r="I121" s="142"/>
      <c r="J121" s="142"/>
      <c r="K121" s="115"/>
      <c r="L121" s="115"/>
      <c r="M121" s="115"/>
      <c r="N121" s="115"/>
      <c r="O121" s="115"/>
    </row>
    <row r="122" spans="1:15" s="116" customFormat="1" ht="38.25" x14ac:dyDescent="0.2">
      <c r="A122" s="195" t="s">
        <v>130</v>
      </c>
      <c r="B122" s="175" t="s">
        <v>252</v>
      </c>
      <c r="C122" s="176" t="s">
        <v>45</v>
      </c>
      <c r="D122" s="177">
        <v>148.30000000000001</v>
      </c>
      <c r="E122" s="144"/>
      <c r="F122" s="115"/>
      <c r="G122" s="142"/>
      <c r="H122" s="142"/>
      <c r="I122" s="142"/>
      <c r="J122" s="142"/>
      <c r="K122" s="115"/>
      <c r="L122" s="115"/>
      <c r="M122" s="115"/>
      <c r="N122" s="115"/>
      <c r="O122" s="115"/>
    </row>
    <row r="123" spans="1:15" s="116" customFormat="1" ht="63.75" x14ac:dyDescent="0.2">
      <c r="A123" s="265" t="s">
        <v>131</v>
      </c>
      <c r="B123" s="175" t="s">
        <v>541</v>
      </c>
      <c r="C123" s="176" t="s">
        <v>23</v>
      </c>
      <c r="D123" s="177">
        <v>1</v>
      </c>
      <c r="E123" s="144"/>
      <c r="F123" s="115"/>
      <c r="G123" s="142"/>
      <c r="H123" s="142"/>
      <c r="I123" s="142"/>
      <c r="J123" s="142"/>
      <c r="K123" s="115"/>
      <c r="L123" s="115"/>
      <c r="M123" s="115"/>
      <c r="N123" s="115"/>
      <c r="O123" s="115"/>
    </row>
    <row r="124" spans="1:15" s="116" customFormat="1" ht="38.25" x14ac:dyDescent="0.2">
      <c r="A124" s="266"/>
      <c r="B124" s="179" t="s">
        <v>398</v>
      </c>
      <c r="C124" s="176" t="s">
        <v>499</v>
      </c>
      <c r="D124" s="177">
        <v>2</v>
      </c>
      <c r="E124" s="144"/>
      <c r="F124" s="115"/>
      <c r="G124" s="142"/>
      <c r="H124" s="142"/>
      <c r="I124" s="142"/>
      <c r="J124" s="142"/>
      <c r="K124" s="115"/>
      <c r="L124" s="115"/>
      <c r="M124" s="115"/>
      <c r="N124" s="115"/>
      <c r="O124" s="115"/>
    </row>
    <row r="125" spans="1:15" s="116" customFormat="1" x14ac:dyDescent="0.2">
      <c r="A125" s="267"/>
      <c r="B125" s="179" t="s">
        <v>279</v>
      </c>
      <c r="C125" s="176" t="s">
        <v>46</v>
      </c>
      <c r="D125" s="205">
        <v>1</v>
      </c>
      <c r="E125" s="144"/>
      <c r="F125" s="115"/>
      <c r="G125" s="142"/>
      <c r="H125" s="142"/>
      <c r="I125" s="142"/>
      <c r="J125" s="142"/>
      <c r="K125" s="115"/>
      <c r="L125" s="115"/>
      <c r="M125" s="115"/>
      <c r="N125" s="115"/>
      <c r="O125" s="115"/>
    </row>
    <row r="126" spans="1:15" s="116" customFormat="1" x14ac:dyDescent="0.2">
      <c r="A126" s="267"/>
      <c r="B126" s="179" t="s">
        <v>280</v>
      </c>
      <c r="C126" s="176" t="s">
        <v>46</v>
      </c>
      <c r="D126" s="205">
        <v>1</v>
      </c>
      <c r="E126" s="144"/>
      <c r="F126" s="115"/>
      <c r="G126" s="142"/>
      <c r="H126" s="142"/>
      <c r="I126" s="142"/>
      <c r="J126" s="142"/>
      <c r="K126" s="115"/>
      <c r="L126" s="115"/>
      <c r="M126" s="115"/>
      <c r="N126" s="115"/>
      <c r="O126" s="115"/>
    </row>
    <row r="127" spans="1:15" s="116" customFormat="1" x14ac:dyDescent="0.2">
      <c r="A127" s="267"/>
      <c r="B127" s="179" t="s">
        <v>281</v>
      </c>
      <c r="C127" s="176" t="s">
        <v>46</v>
      </c>
      <c r="D127" s="205">
        <v>1</v>
      </c>
      <c r="E127" s="144"/>
      <c r="F127" s="115"/>
      <c r="G127" s="142"/>
      <c r="H127" s="142"/>
      <c r="I127" s="142"/>
      <c r="J127" s="142"/>
      <c r="K127" s="115"/>
      <c r="L127" s="115"/>
      <c r="M127" s="115"/>
      <c r="N127" s="115"/>
      <c r="O127" s="115"/>
    </row>
    <row r="128" spans="1:15" s="116" customFormat="1" x14ac:dyDescent="0.2">
      <c r="A128" s="267"/>
      <c r="B128" s="179" t="s">
        <v>282</v>
      </c>
      <c r="C128" s="176" t="s">
        <v>46</v>
      </c>
      <c r="D128" s="205">
        <v>2</v>
      </c>
      <c r="E128" s="144"/>
      <c r="F128" s="115"/>
      <c r="G128" s="142"/>
      <c r="H128" s="142"/>
      <c r="I128" s="142"/>
      <c r="J128" s="142"/>
      <c r="K128" s="115"/>
      <c r="L128" s="115"/>
      <c r="M128" s="115"/>
      <c r="N128" s="115"/>
      <c r="O128" s="115"/>
    </row>
    <row r="129" spans="1:15" s="116" customFormat="1" ht="25.5" x14ac:dyDescent="0.2">
      <c r="A129" s="267"/>
      <c r="B129" s="179" t="s">
        <v>283</v>
      </c>
      <c r="C129" s="176" t="s">
        <v>46</v>
      </c>
      <c r="D129" s="205">
        <v>4</v>
      </c>
      <c r="E129" s="144"/>
      <c r="F129" s="115"/>
      <c r="G129" s="142"/>
      <c r="H129" s="142"/>
      <c r="I129" s="142"/>
      <c r="J129" s="142"/>
      <c r="K129" s="115"/>
      <c r="L129" s="115"/>
      <c r="M129" s="115"/>
      <c r="N129" s="115"/>
      <c r="O129" s="115"/>
    </row>
    <row r="130" spans="1:15" s="116" customFormat="1" x14ac:dyDescent="0.2">
      <c r="A130" s="267"/>
      <c r="B130" s="179" t="s">
        <v>284</v>
      </c>
      <c r="C130" s="176" t="s">
        <v>23</v>
      </c>
      <c r="D130" s="205">
        <v>1</v>
      </c>
      <c r="E130" s="144"/>
      <c r="F130" s="115"/>
      <c r="G130" s="142"/>
      <c r="H130" s="142"/>
      <c r="I130" s="142"/>
      <c r="J130" s="142"/>
      <c r="K130" s="115"/>
      <c r="L130" s="115"/>
      <c r="M130" s="115"/>
      <c r="N130" s="115"/>
      <c r="O130" s="115"/>
    </row>
    <row r="131" spans="1:15" s="116" customFormat="1" x14ac:dyDescent="0.2">
      <c r="A131" s="267"/>
      <c r="B131" s="179" t="s">
        <v>285</v>
      </c>
      <c r="C131" s="176" t="s">
        <v>23</v>
      </c>
      <c r="D131" s="205">
        <v>1</v>
      </c>
      <c r="E131" s="144"/>
      <c r="F131" s="115"/>
      <c r="G131" s="142"/>
      <c r="H131" s="142"/>
      <c r="I131" s="142"/>
      <c r="J131" s="142"/>
      <c r="K131" s="115"/>
      <c r="L131" s="115"/>
      <c r="M131" s="115"/>
      <c r="N131" s="115"/>
      <c r="O131" s="115"/>
    </row>
    <row r="132" spans="1:15" s="116" customFormat="1" x14ac:dyDescent="0.2">
      <c r="A132" s="267"/>
      <c r="B132" s="179" t="s">
        <v>286</v>
      </c>
      <c r="C132" s="176" t="s">
        <v>46</v>
      </c>
      <c r="D132" s="205">
        <v>2</v>
      </c>
      <c r="E132" s="144"/>
      <c r="F132" s="115"/>
      <c r="G132" s="142"/>
      <c r="H132" s="142"/>
      <c r="I132" s="142"/>
      <c r="J132" s="142"/>
      <c r="K132" s="115"/>
      <c r="L132" s="115"/>
      <c r="M132" s="115"/>
      <c r="N132" s="115"/>
      <c r="O132" s="115"/>
    </row>
    <row r="133" spans="1:15" s="116" customFormat="1" x14ac:dyDescent="0.2">
      <c r="A133" s="267"/>
      <c r="B133" s="179" t="s">
        <v>287</v>
      </c>
      <c r="C133" s="176" t="s">
        <v>46</v>
      </c>
      <c r="D133" s="205">
        <v>2</v>
      </c>
      <c r="E133" s="144"/>
      <c r="F133" s="115"/>
      <c r="G133" s="142"/>
      <c r="H133" s="142"/>
      <c r="I133" s="142"/>
      <c r="J133" s="142"/>
      <c r="K133" s="115"/>
      <c r="L133" s="115"/>
      <c r="M133" s="115"/>
      <c r="N133" s="115"/>
      <c r="O133" s="115"/>
    </row>
    <row r="134" spans="1:15" s="116" customFormat="1" x14ac:dyDescent="0.2">
      <c r="A134" s="267"/>
      <c r="B134" s="179" t="s">
        <v>288</v>
      </c>
      <c r="C134" s="176" t="s">
        <v>46</v>
      </c>
      <c r="D134" s="205">
        <v>1</v>
      </c>
      <c r="E134" s="144"/>
      <c r="F134" s="115"/>
      <c r="G134" s="142"/>
      <c r="H134" s="142"/>
      <c r="I134" s="142"/>
      <c r="J134" s="142"/>
      <c r="K134" s="115"/>
      <c r="L134" s="115"/>
      <c r="M134" s="115"/>
      <c r="N134" s="115"/>
      <c r="O134" s="115"/>
    </row>
    <row r="135" spans="1:15" s="116" customFormat="1" ht="38.25" x14ac:dyDescent="0.2">
      <c r="A135" s="267"/>
      <c r="B135" s="179" t="s">
        <v>289</v>
      </c>
      <c r="C135" s="176" t="s">
        <v>46</v>
      </c>
      <c r="D135" s="205">
        <v>1</v>
      </c>
      <c r="E135" s="144"/>
      <c r="F135" s="115"/>
      <c r="G135" s="142"/>
      <c r="H135" s="142"/>
      <c r="I135" s="142"/>
      <c r="J135" s="142"/>
      <c r="K135" s="115"/>
      <c r="L135" s="115"/>
      <c r="M135" s="115"/>
      <c r="N135" s="115"/>
      <c r="O135" s="115"/>
    </row>
    <row r="136" spans="1:15" s="116" customFormat="1" x14ac:dyDescent="0.2">
      <c r="A136" s="267"/>
      <c r="B136" s="179" t="s">
        <v>290</v>
      </c>
      <c r="C136" s="176" t="s">
        <v>46</v>
      </c>
      <c r="D136" s="205">
        <v>1</v>
      </c>
      <c r="E136" s="144"/>
      <c r="F136" s="115"/>
      <c r="G136" s="142"/>
      <c r="H136" s="142"/>
      <c r="I136" s="142"/>
      <c r="J136" s="142"/>
      <c r="K136" s="115"/>
      <c r="L136" s="115"/>
      <c r="M136" s="115"/>
      <c r="N136" s="115"/>
      <c r="O136" s="115"/>
    </row>
    <row r="137" spans="1:15" s="116" customFormat="1" x14ac:dyDescent="0.2">
      <c r="A137" s="267"/>
      <c r="B137" s="179" t="s">
        <v>291</v>
      </c>
      <c r="C137" s="176" t="s">
        <v>46</v>
      </c>
      <c r="D137" s="205">
        <v>1</v>
      </c>
      <c r="E137" s="144"/>
      <c r="F137" s="115"/>
      <c r="G137" s="142"/>
      <c r="H137" s="142"/>
      <c r="I137" s="142"/>
      <c r="J137" s="142"/>
      <c r="K137" s="115"/>
      <c r="L137" s="115"/>
      <c r="M137" s="115"/>
      <c r="N137" s="115"/>
      <c r="O137" s="115"/>
    </row>
    <row r="138" spans="1:15" s="116" customFormat="1" x14ac:dyDescent="0.2">
      <c r="A138" s="267"/>
      <c r="B138" s="179" t="s">
        <v>292</v>
      </c>
      <c r="C138" s="176" t="s">
        <v>46</v>
      </c>
      <c r="D138" s="205">
        <v>3</v>
      </c>
      <c r="E138" s="144"/>
      <c r="F138" s="115"/>
      <c r="G138" s="142"/>
      <c r="H138" s="142"/>
      <c r="I138" s="142"/>
      <c r="J138" s="142"/>
      <c r="K138" s="115"/>
      <c r="L138" s="115"/>
      <c r="M138" s="115"/>
      <c r="N138" s="115"/>
      <c r="O138" s="115"/>
    </row>
    <row r="139" spans="1:15" s="116" customFormat="1" ht="25.5" x14ac:dyDescent="0.2">
      <c r="A139" s="267"/>
      <c r="B139" s="179" t="s">
        <v>293</v>
      </c>
      <c r="C139" s="176" t="s">
        <v>46</v>
      </c>
      <c r="D139" s="205">
        <v>1</v>
      </c>
      <c r="E139" s="144"/>
      <c r="F139" s="115"/>
      <c r="G139" s="142"/>
      <c r="H139" s="142"/>
      <c r="I139" s="142"/>
      <c r="J139" s="142"/>
      <c r="K139" s="115"/>
      <c r="L139" s="115"/>
      <c r="M139" s="115"/>
      <c r="N139" s="115"/>
      <c r="O139" s="115"/>
    </row>
    <row r="140" spans="1:15" s="116" customFormat="1" x14ac:dyDescent="0.2">
      <c r="A140" s="267"/>
      <c r="B140" s="179" t="s">
        <v>294</v>
      </c>
      <c r="C140" s="176" t="s">
        <v>23</v>
      </c>
      <c r="D140" s="205">
        <v>1</v>
      </c>
      <c r="E140" s="144"/>
      <c r="F140" s="115"/>
      <c r="G140" s="142"/>
      <c r="H140" s="142"/>
      <c r="I140" s="142"/>
      <c r="J140" s="142"/>
      <c r="K140" s="115"/>
      <c r="L140" s="115"/>
      <c r="M140" s="115"/>
      <c r="N140" s="115"/>
      <c r="O140" s="115"/>
    </row>
    <row r="141" spans="1:15" s="116" customFormat="1" x14ac:dyDescent="0.2">
      <c r="A141" s="267"/>
      <c r="B141" s="179" t="s">
        <v>295</v>
      </c>
      <c r="C141" s="176" t="s">
        <v>46</v>
      </c>
      <c r="D141" s="205">
        <v>1</v>
      </c>
      <c r="E141" s="144"/>
      <c r="F141" s="115"/>
      <c r="G141" s="142"/>
      <c r="H141" s="142"/>
      <c r="I141" s="142"/>
      <c r="J141" s="142"/>
      <c r="K141" s="115"/>
      <c r="L141" s="115"/>
      <c r="M141" s="115"/>
      <c r="N141" s="115"/>
      <c r="O141" s="115"/>
    </row>
    <row r="142" spans="1:15" s="116" customFormat="1" x14ac:dyDescent="0.2">
      <c r="A142" s="267"/>
      <c r="B142" s="179" t="s">
        <v>296</v>
      </c>
      <c r="C142" s="176" t="s">
        <v>46</v>
      </c>
      <c r="D142" s="205">
        <v>1</v>
      </c>
      <c r="E142" s="144"/>
      <c r="F142" s="115"/>
      <c r="G142" s="142"/>
      <c r="H142" s="142"/>
      <c r="I142" s="142"/>
      <c r="J142" s="142"/>
      <c r="K142" s="115"/>
      <c r="L142" s="115"/>
      <c r="M142" s="115"/>
      <c r="N142" s="115"/>
      <c r="O142" s="115"/>
    </row>
    <row r="143" spans="1:15" s="116" customFormat="1" x14ac:dyDescent="0.2">
      <c r="A143" s="267"/>
      <c r="B143" s="179" t="s">
        <v>297</v>
      </c>
      <c r="C143" s="176" t="s">
        <v>46</v>
      </c>
      <c r="D143" s="205">
        <v>1</v>
      </c>
      <c r="E143" s="144"/>
      <c r="F143" s="115"/>
      <c r="G143" s="142"/>
      <c r="H143" s="142"/>
      <c r="I143" s="142"/>
      <c r="J143" s="142"/>
      <c r="K143" s="115"/>
      <c r="L143" s="115"/>
      <c r="M143" s="115"/>
      <c r="N143" s="115"/>
      <c r="O143" s="115"/>
    </row>
    <row r="144" spans="1:15" s="116" customFormat="1" x14ac:dyDescent="0.2">
      <c r="A144" s="267"/>
      <c r="B144" s="179" t="s">
        <v>540</v>
      </c>
      <c r="C144" s="176" t="s">
        <v>46</v>
      </c>
      <c r="D144" s="205">
        <v>1</v>
      </c>
      <c r="E144" s="144"/>
      <c r="F144" s="115"/>
      <c r="G144" s="142"/>
      <c r="H144" s="142"/>
      <c r="I144" s="142"/>
      <c r="J144" s="142"/>
      <c r="K144" s="115"/>
      <c r="L144" s="115"/>
      <c r="M144" s="115"/>
      <c r="N144" s="115"/>
      <c r="O144" s="115"/>
    </row>
    <row r="145" spans="1:15" s="116" customFormat="1" x14ac:dyDescent="0.2">
      <c r="A145" s="267"/>
      <c r="B145" s="179" t="s">
        <v>298</v>
      </c>
      <c r="C145" s="176" t="s">
        <v>23</v>
      </c>
      <c r="D145" s="205">
        <v>1</v>
      </c>
      <c r="E145" s="144"/>
      <c r="F145" s="115"/>
      <c r="G145" s="142"/>
      <c r="H145" s="142"/>
      <c r="I145" s="142"/>
      <c r="J145" s="142"/>
      <c r="K145" s="115"/>
      <c r="L145" s="115"/>
      <c r="M145" s="115"/>
      <c r="N145" s="115"/>
      <c r="O145" s="115"/>
    </row>
    <row r="146" spans="1:15" s="116" customFormat="1" x14ac:dyDescent="0.2">
      <c r="A146" s="267"/>
      <c r="B146" s="179" t="s">
        <v>299</v>
      </c>
      <c r="C146" s="176" t="s">
        <v>46</v>
      </c>
      <c r="D146" s="205">
        <v>1</v>
      </c>
      <c r="E146" s="144"/>
      <c r="F146" s="115"/>
      <c r="G146" s="142"/>
      <c r="H146" s="142"/>
      <c r="I146" s="142"/>
      <c r="J146" s="142"/>
      <c r="K146" s="115"/>
      <c r="L146" s="115"/>
      <c r="M146" s="115"/>
      <c r="N146" s="115"/>
      <c r="O146" s="115"/>
    </row>
    <row r="147" spans="1:15" s="116" customFormat="1" x14ac:dyDescent="0.2">
      <c r="A147" s="267"/>
      <c r="B147" s="179" t="s">
        <v>300</v>
      </c>
      <c r="C147" s="176" t="s">
        <v>46</v>
      </c>
      <c r="D147" s="205">
        <v>1</v>
      </c>
      <c r="E147" s="144"/>
      <c r="F147" s="115"/>
      <c r="G147" s="142"/>
      <c r="H147" s="142"/>
      <c r="I147" s="142"/>
      <c r="J147" s="142"/>
      <c r="K147" s="115"/>
      <c r="L147" s="115"/>
      <c r="M147" s="115"/>
      <c r="N147" s="115"/>
      <c r="O147" s="115"/>
    </row>
    <row r="148" spans="1:15" s="116" customFormat="1" ht="25.5" x14ac:dyDescent="0.2">
      <c r="A148" s="267"/>
      <c r="B148" s="179" t="s">
        <v>301</v>
      </c>
      <c r="C148" s="176" t="s">
        <v>23</v>
      </c>
      <c r="D148" s="205">
        <v>2</v>
      </c>
      <c r="E148" s="144"/>
      <c r="F148" s="115"/>
      <c r="G148" s="142"/>
      <c r="H148" s="142"/>
      <c r="I148" s="142"/>
      <c r="J148" s="142"/>
      <c r="K148" s="115"/>
      <c r="L148" s="115"/>
      <c r="M148" s="115"/>
      <c r="N148" s="115"/>
      <c r="O148" s="115"/>
    </row>
    <row r="149" spans="1:15" s="116" customFormat="1" ht="21" customHeight="1" x14ac:dyDescent="0.2">
      <c r="A149" s="268"/>
      <c r="B149" s="179" t="s">
        <v>302</v>
      </c>
      <c r="C149" s="176" t="s">
        <v>23</v>
      </c>
      <c r="D149" s="205">
        <v>1</v>
      </c>
      <c r="E149" s="144"/>
      <c r="F149" s="115"/>
      <c r="G149" s="142"/>
      <c r="H149" s="142"/>
      <c r="I149" s="142"/>
      <c r="J149" s="142"/>
      <c r="K149" s="115"/>
      <c r="L149" s="115"/>
      <c r="M149" s="115"/>
      <c r="N149" s="115"/>
      <c r="O149" s="115"/>
    </row>
    <row r="150" spans="1:15" s="116" customFormat="1" ht="51" x14ac:dyDescent="0.2">
      <c r="A150" s="206" t="s">
        <v>542</v>
      </c>
      <c r="B150" s="175" t="s">
        <v>500</v>
      </c>
      <c r="C150" s="176" t="s">
        <v>499</v>
      </c>
      <c r="D150" s="177">
        <v>1</v>
      </c>
      <c r="E150" s="144"/>
      <c r="F150" s="115"/>
      <c r="G150" s="142"/>
      <c r="H150" s="142"/>
      <c r="I150" s="142"/>
      <c r="J150" s="142"/>
      <c r="K150" s="115"/>
      <c r="L150" s="115"/>
      <c r="M150" s="115"/>
      <c r="N150" s="115"/>
      <c r="O150" s="115"/>
    </row>
    <row r="151" spans="1:15" s="116" customFormat="1" ht="25.5" x14ac:dyDescent="0.2">
      <c r="A151" s="195" t="s">
        <v>543</v>
      </c>
      <c r="B151" s="175" t="s">
        <v>553</v>
      </c>
      <c r="C151" s="176" t="s">
        <v>501</v>
      </c>
      <c r="D151" s="177">
        <v>1</v>
      </c>
      <c r="E151" s="144"/>
      <c r="F151" s="115"/>
      <c r="G151" s="142"/>
      <c r="H151" s="142"/>
      <c r="I151" s="142"/>
      <c r="J151" s="142"/>
      <c r="K151" s="115"/>
      <c r="L151" s="115"/>
      <c r="M151" s="115"/>
      <c r="N151" s="115"/>
      <c r="O151" s="115"/>
    </row>
    <row r="152" spans="1:15" s="116" customFormat="1" ht="25.5" x14ac:dyDescent="0.2">
      <c r="A152" s="195" t="s">
        <v>544</v>
      </c>
      <c r="B152" s="175" t="s">
        <v>552</v>
      </c>
      <c r="C152" s="176" t="s">
        <v>499</v>
      </c>
      <c r="D152" s="177">
        <v>1</v>
      </c>
      <c r="E152" s="144"/>
      <c r="F152" s="115"/>
      <c r="G152" s="142"/>
      <c r="H152" s="142"/>
      <c r="I152" s="142"/>
      <c r="J152" s="142"/>
      <c r="K152" s="115"/>
      <c r="L152" s="115"/>
      <c r="M152" s="115"/>
      <c r="N152" s="115"/>
      <c r="O152" s="115"/>
    </row>
    <row r="153" spans="1:15" s="116" customFormat="1" x14ac:dyDescent="0.2">
      <c r="A153" s="206" t="s">
        <v>545</v>
      </c>
      <c r="B153" s="175" t="s">
        <v>253</v>
      </c>
      <c r="C153" s="176" t="s">
        <v>45</v>
      </c>
      <c r="D153" s="177">
        <v>345.20000000000005</v>
      </c>
      <c r="E153" s="144"/>
      <c r="F153" s="115"/>
      <c r="G153" s="142"/>
      <c r="H153" s="142"/>
      <c r="I153" s="142"/>
      <c r="J153" s="142"/>
      <c r="K153" s="115"/>
      <c r="L153" s="115"/>
      <c r="M153" s="115"/>
      <c r="N153" s="115"/>
      <c r="O153" s="115"/>
    </row>
    <row r="154" spans="1:15" s="116" customFormat="1" x14ac:dyDescent="0.2">
      <c r="A154" s="195" t="s">
        <v>546</v>
      </c>
      <c r="B154" s="175" t="s">
        <v>249</v>
      </c>
      <c r="C154" s="176" t="s">
        <v>45</v>
      </c>
      <c r="D154" s="177">
        <v>345.20000000000005</v>
      </c>
      <c r="E154" s="144"/>
      <c r="F154" s="115"/>
      <c r="G154" s="142"/>
      <c r="H154" s="142"/>
      <c r="I154" s="142"/>
      <c r="J154" s="142"/>
      <c r="K154" s="115"/>
      <c r="L154" s="115"/>
      <c r="M154" s="115"/>
      <c r="N154" s="115"/>
      <c r="O154" s="115"/>
    </row>
    <row r="155" spans="1:15" s="116" customFormat="1" ht="27" x14ac:dyDescent="0.2">
      <c r="A155" s="195" t="s">
        <v>547</v>
      </c>
      <c r="B155" s="201" t="s">
        <v>539</v>
      </c>
      <c r="C155" s="202" t="s">
        <v>46</v>
      </c>
      <c r="D155" s="203">
        <v>2</v>
      </c>
      <c r="E155" s="144"/>
      <c r="F155" s="115"/>
      <c r="G155" s="142"/>
      <c r="H155" s="142"/>
      <c r="I155" s="142"/>
      <c r="J155" s="142"/>
      <c r="K155" s="115"/>
      <c r="L155" s="115"/>
      <c r="M155" s="115"/>
      <c r="N155" s="115"/>
      <c r="O155" s="115"/>
    </row>
    <row r="156" spans="1:15" s="116" customFormat="1" ht="27" x14ac:dyDescent="0.2">
      <c r="A156" s="206" t="s">
        <v>548</v>
      </c>
      <c r="B156" s="201" t="s">
        <v>538</v>
      </c>
      <c r="C156" s="202" t="s">
        <v>46</v>
      </c>
      <c r="D156" s="203">
        <v>2</v>
      </c>
      <c r="E156" s="144"/>
      <c r="F156" s="115"/>
      <c r="G156" s="142"/>
      <c r="H156" s="142"/>
      <c r="I156" s="142"/>
      <c r="J156" s="142"/>
      <c r="K156" s="115"/>
      <c r="L156" s="115"/>
      <c r="M156" s="115"/>
      <c r="N156" s="115"/>
      <c r="O156" s="115"/>
    </row>
    <row r="157" spans="1:15" s="116" customFormat="1" ht="27" x14ac:dyDescent="0.2">
      <c r="A157" s="195" t="s">
        <v>549</v>
      </c>
      <c r="B157" s="201" t="s">
        <v>537</v>
      </c>
      <c r="C157" s="202" t="s">
        <v>46</v>
      </c>
      <c r="D157" s="203">
        <v>2</v>
      </c>
      <c r="E157" s="144"/>
      <c r="F157" s="115"/>
      <c r="G157" s="142"/>
      <c r="H157" s="142"/>
      <c r="I157" s="142"/>
      <c r="J157" s="142"/>
      <c r="K157" s="115"/>
      <c r="L157" s="115"/>
      <c r="M157" s="115"/>
      <c r="N157" s="115"/>
      <c r="O157" s="115"/>
    </row>
    <row r="158" spans="1:15" s="116" customFormat="1" ht="25.5" x14ac:dyDescent="0.2">
      <c r="A158" s="195" t="s">
        <v>550</v>
      </c>
      <c r="B158" s="204" t="s">
        <v>554</v>
      </c>
      <c r="C158" s="202" t="s">
        <v>166</v>
      </c>
      <c r="D158" s="203">
        <v>0.6</v>
      </c>
      <c r="E158" s="144"/>
      <c r="F158" s="115"/>
      <c r="G158" s="142"/>
      <c r="H158" s="142"/>
      <c r="I158" s="142"/>
      <c r="J158" s="142"/>
      <c r="K158" s="115"/>
      <c r="L158" s="115"/>
      <c r="M158" s="115"/>
      <c r="N158" s="115"/>
      <c r="O158" s="115"/>
    </row>
    <row r="159" spans="1:15" s="116" customFormat="1" ht="51" x14ac:dyDescent="0.2">
      <c r="A159" s="195" t="s">
        <v>551</v>
      </c>
      <c r="B159" s="175" t="s">
        <v>217</v>
      </c>
      <c r="C159" s="176" t="s">
        <v>184</v>
      </c>
      <c r="D159" s="177">
        <v>7</v>
      </c>
      <c r="E159" s="144"/>
      <c r="F159" s="115"/>
      <c r="G159" s="142"/>
      <c r="H159" s="142"/>
      <c r="I159" s="142"/>
      <c r="J159" s="142"/>
      <c r="K159" s="115"/>
      <c r="L159" s="115"/>
      <c r="M159" s="115"/>
      <c r="N159" s="115"/>
      <c r="O159" s="115"/>
    </row>
    <row r="160" spans="1:15" s="116" customFormat="1" ht="30" x14ac:dyDescent="0.2">
      <c r="A160" s="188" t="s">
        <v>163</v>
      </c>
      <c r="B160" s="189" t="s">
        <v>254</v>
      </c>
      <c r="C160" s="193"/>
      <c r="D160" s="194"/>
      <c r="E160" s="144"/>
      <c r="F160" s="115"/>
      <c r="G160" s="142"/>
      <c r="H160" s="142"/>
      <c r="I160" s="142"/>
      <c r="J160" s="142"/>
      <c r="K160" s="115"/>
      <c r="L160" s="115"/>
      <c r="M160" s="115"/>
      <c r="N160" s="115"/>
      <c r="O160" s="115"/>
    </row>
    <row r="161" spans="1:22" s="116" customFormat="1" ht="38.25" x14ac:dyDescent="0.2">
      <c r="A161" s="195" t="s">
        <v>141</v>
      </c>
      <c r="B161" s="175" t="s">
        <v>255</v>
      </c>
      <c r="C161" s="176" t="s">
        <v>45</v>
      </c>
      <c r="D161" s="177">
        <v>175.8</v>
      </c>
      <c r="E161" s="141"/>
      <c r="F161" s="140"/>
      <c r="G161" s="143"/>
      <c r="H161" s="143"/>
      <c r="I161" s="143"/>
      <c r="J161" s="143"/>
      <c r="K161" s="140"/>
      <c r="L161" s="140"/>
      <c r="M161" s="140"/>
      <c r="N161" s="140"/>
      <c r="O161" s="140"/>
      <c r="P161" s="82"/>
      <c r="Q161" s="82"/>
      <c r="R161" s="82"/>
      <c r="S161" s="82"/>
      <c r="T161" s="82"/>
      <c r="U161" s="82"/>
      <c r="V161" s="82"/>
    </row>
    <row r="162" spans="1:22" s="116" customFormat="1" ht="38.25" x14ac:dyDescent="0.2">
      <c r="A162" s="195" t="s">
        <v>142</v>
      </c>
      <c r="B162" s="175" t="s">
        <v>256</v>
      </c>
      <c r="C162" s="176" t="s">
        <v>45</v>
      </c>
      <c r="D162" s="177">
        <v>105.4</v>
      </c>
      <c r="E162" s="141"/>
      <c r="F162" s="140"/>
      <c r="G162" s="143"/>
      <c r="H162" s="140"/>
      <c r="I162" s="143"/>
      <c r="J162" s="143"/>
      <c r="K162" s="140"/>
      <c r="L162" s="140"/>
      <c r="M162" s="140"/>
      <c r="N162" s="140"/>
      <c r="O162" s="140"/>
      <c r="P162" s="82"/>
      <c r="Q162" s="82"/>
      <c r="R162" s="82"/>
      <c r="S162" s="82"/>
      <c r="T162" s="82"/>
      <c r="U162" s="82"/>
      <c r="V162" s="82"/>
    </row>
    <row r="163" spans="1:22" s="116" customFormat="1" ht="38.25" x14ac:dyDescent="0.2">
      <c r="A163" s="195" t="s">
        <v>143</v>
      </c>
      <c r="B163" s="175" t="s">
        <v>257</v>
      </c>
      <c r="C163" s="176" t="s">
        <v>45</v>
      </c>
      <c r="D163" s="177">
        <v>72.3</v>
      </c>
      <c r="E163" s="141"/>
      <c r="F163" s="140"/>
      <c r="G163" s="143"/>
      <c r="H163" s="140"/>
      <c r="I163" s="143"/>
      <c r="J163" s="143"/>
      <c r="K163" s="140"/>
      <c r="L163" s="140"/>
      <c r="M163" s="140"/>
      <c r="N163" s="140"/>
      <c r="O163" s="140"/>
      <c r="P163" s="82"/>
      <c r="Q163" s="82"/>
    </row>
    <row r="164" spans="1:22" s="116" customFormat="1" ht="38.25" x14ac:dyDescent="0.2">
      <c r="A164" s="195" t="s">
        <v>144</v>
      </c>
      <c r="B164" s="175" t="s">
        <v>258</v>
      </c>
      <c r="C164" s="176" t="s">
        <v>45</v>
      </c>
      <c r="D164" s="177">
        <v>57.4</v>
      </c>
      <c r="E164" s="141"/>
      <c r="F164" s="140"/>
      <c r="G164" s="143"/>
      <c r="H164" s="143"/>
      <c r="I164" s="143"/>
      <c r="J164" s="143"/>
      <c r="K164" s="140"/>
      <c r="L164" s="140"/>
      <c r="M164" s="140"/>
      <c r="N164" s="140"/>
      <c r="O164" s="140"/>
      <c r="P164" s="82"/>
      <c r="Q164" s="82"/>
    </row>
    <row r="165" spans="1:22" s="116" customFormat="1" ht="51" x14ac:dyDescent="0.2">
      <c r="A165" s="195" t="s">
        <v>145</v>
      </c>
      <c r="B165" s="175" t="s">
        <v>557</v>
      </c>
      <c r="C165" s="176" t="s">
        <v>45</v>
      </c>
      <c r="D165" s="177">
        <v>57.4</v>
      </c>
      <c r="E165" s="144"/>
      <c r="F165" s="115"/>
      <c r="G165" s="142"/>
      <c r="H165" s="142"/>
      <c r="I165" s="142"/>
      <c r="J165" s="142"/>
      <c r="K165" s="115"/>
      <c r="L165" s="115"/>
      <c r="M165" s="115"/>
      <c r="N165" s="115"/>
      <c r="O165" s="115"/>
    </row>
    <row r="166" spans="1:22" s="116" customFormat="1" ht="63.75" x14ac:dyDescent="0.2">
      <c r="A166" s="265" t="s">
        <v>146</v>
      </c>
      <c r="B166" s="175" t="s">
        <v>556</v>
      </c>
      <c r="C166" s="176" t="s">
        <v>23</v>
      </c>
      <c r="D166" s="177">
        <v>1</v>
      </c>
      <c r="E166" s="114"/>
      <c r="F166" s="114"/>
      <c r="G166" s="114"/>
      <c r="H166" s="114"/>
      <c r="I166" s="114"/>
      <c r="J166" s="114"/>
      <c r="K166" s="114"/>
      <c r="L166" s="114"/>
      <c r="M166" s="114"/>
      <c r="N166" s="114"/>
      <c r="O166" s="114"/>
    </row>
    <row r="167" spans="1:22" s="116" customFormat="1" ht="25.5" x14ac:dyDescent="0.2">
      <c r="A167" s="267"/>
      <c r="B167" s="207" t="s">
        <v>304</v>
      </c>
      <c r="C167" s="208" t="s">
        <v>23</v>
      </c>
      <c r="D167" s="203">
        <v>2</v>
      </c>
      <c r="E167" s="114"/>
      <c r="F167" s="114"/>
      <c r="G167" s="114"/>
      <c r="H167" s="114"/>
      <c r="I167" s="114"/>
      <c r="J167" s="114"/>
      <c r="K167" s="114"/>
      <c r="L167" s="114"/>
      <c r="M167" s="114"/>
      <c r="N167" s="114"/>
      <c r="O167" s="114"/>
    </row>
    <row r="168" spans="1:22" s="116" customFormat="1" x14ac:dyDescent="0.2">
      <c r="A168" s="267"/>
      <c r="B168" s="207" t="s">
        <v>279</v>
      </c>
      <c r="C168" s="202" t="s">
        <v>46</v>
      </c>
      <c r="D168" s="203">
        <v>1</v>
      </c>
      <c r="E168" s="114"/>
      <c r="F168" s="114"/>
      <c r="G168" s="114"/>
      <c r="H168" s="114"/>
      <c r="I168" s="114"/>
      <c r="J168" s="114"/>
      <c r="K168" s="114"/>
      <c r="L168" s="114"/>
      <c r="M168" s="114"/>
      <c r="N168" s="114"/>
      <c r="O168" s="114"/>
    </row>
    <row r="169" spans="1:22" s="116" customFormat="1" x14ac:dyDescent="0.2">
      <c r="A169" s="267"/>
      <c r="B169" s="207" t="s">
        <v>280</v>
      </c>
      <c r="C169" s="202" t="s">
        <v>46</v>
      </c>
      <c r="D169" s="203">
        <v>1</v>
      </c>
      <c r="E169" s="114"/>
      <c r="F169" s="114"/>
      <c r="G169" s="114"/>
      <c r="H169" s="114"/>
      <c r="I169" s="114"/>
      <c r="J169" s="114"/>
      <c r="K169" s="114"/>
      <c r="L169" s="114"/>
      <c r="M169" s="114"/>
      <c r="N169" s="114"/>
      <c r="O169" s="114"/>
    </row>
    <row r="170" spans="1:22" s="116" customFormat="1" x14ac:dyDescent="0.2">
      <c r="A170" s="267"/>
      <c r="B170" s="207" t="s">
        <v>281</v>
      </c>
      <c r="C170" s="202" t="s">
        <v>46</v>
      </c>
      <c r="D170" s="203">
        <v>1</v>
      </c>
      <c r="E170" s="114"/>
      <c r="F170" s="114"/>
      <c r="G170" s="114"/>
      <c r="H170" s="114"/>
      <c r="I170" s="114"/>
      <c r="J170" s="114"/>
      <c r="K170" s="114"/>
      <c r="L170" s="114"/>
      <c r="M170" s="114"/>
      <c r="N170" s="114"/>
      <c r="O170" s="114"/>
    </row>
    <row r="171" spans="1:22" s="116" customFormat="1" x14ac:dyDescent="0.2">
      <c r="A171" s="267"/>
      <c r="B171" s="207" t="s">
        <v>282</v>
      </c>
      <c r="C171" s="202" t="s">
        <v>46</v>
      </c>
      <c r="D171" s="203">
        <v>2</v>
      </c>
      <c r="E171" s="114"/>
      <c r="F171" s="114"/>
      <c r="G171" s="114"/>
      <c r="H171" s="114"/>
      <c r="I171" s="114"/>
      <c r="J171" s="114"/>
      <c r="K171" s="114"/>
      <c r="L171" s="114"/>
      <c r="M171" s="114"/>
      <c r="N171" s="114"/>
      <c r="O171" s="114"/>
    </row>
    <row r="172" spans="1:22" s="116" customFormat="1" ht="25.5" x14ac:dyDescent="0.2">
      <c r="A172" s="267"/>
      <c r="B172" s="207" t="s">
        <v>283</v>
      </c>
      <c r="C172" s="202" t="s">
        <v>46</v>
      </c>
      <c r="D172" s="203">
        <v>4</v>
      </c>
      <c r="E172" s="114"/>
      <c r="F172" s="114"/>
      <c r="G172" s="114"/>
      <c r="H172" s="114"/>
      <c r="I172" s="114"/>
      <c r="J172" s="114"/>
      <c r="K172" s="114"/>
      <c r="L172" s="114"/>
      <c r="M172" s="114"/>
      <c r="N172" s="114"/>
      <c r="O172" s="114"/>
    </row>
    <row r="173" spans="1:22" s="116" customFormat="1" x14ac:dyDescent="0.2">
      <c r="A173" s="267"/>
      <c r="B173" s="207" t="s">
        <v>284</v>
      </c>
      <c r="C173" s="202" t="s">
        <v>23</v>
      </c>
      <c r="D173" s="203">
        <v>1</v>
      </c>
      <c r="E173" s="114"/>
      <c r="F173" s="114"/>
      <c r="G173" s="114"/>
      <c r="H173" s="114"/>
      <c r="I173" s="114"/>
      <c r="J173" s="114"/>
      <c r="K173" s="114"/>
      <c r="L173" s="114"/>
      <c r="M173" s="114"/>
      <c r="N173" s="114"/>
      <c r="O173" s="114"/>
    </row>
    <row r="174" spans="1:22" s="116" customFormat="1" x14ac:dyDescent="0.2">
      <c r="A174" s="267"/>
      <c r="B174" s="207" t="s">
        <v>305</v>
      </c>
      <c r="C174" s="202" t="s">
        <v>23</v>
      </c>
      <c r="D174" s="203">
        <v>1</v>
      </c>
      <c r="E174" s="114"/>
      <c r="F174" s="114"/>
      <c r="G174" s="114"/>
      <c r="H174" s="114"/>
      <c r="I174" s="114"/>
      <c r="J174" s="114"/>
      <c r="K174" s="114"/>
      <c r="L174" s="114"/>
      <c r="M174" s="114"/>
      <c r="N174" s="114"/>
      <c r="O174" s="114"/>
    </row>
    <row r="175" spans="1:22" s="116" customFormat="1" x14ac:dyDescent="0.2">
      <c r="A175" s="267"/>
      <c r="B175" s="207" t="s">
        <v>306</v>
      </c>
      <c r="C175" s="202" t="s">
        <v>46</v>
      </c>
      <c r="D175" s="203">
        <v>2</v>
      </c>
      <c r="E175" s="114"/>
      <c r="F175" s="114"/>
      <c r="G175" s="114"/>
      <c r="H175" s="114"/>
      <c r="I175" s="114"/>
      <c r="J175" s="114"/>
      <c r="K175" s="114"/>
      <c r="L175" s="114"/>
      <c r="M175" s="114"/>
      <c r="N175" s="114"/>
      <c r="O175" s="114"/>
    </row>
    <row r="176" spans="1:22" s="116" customFormat="1" x14ac:dyDescent="0.2">
      <c r="A176" s="267"/>
      <c r="B176" s="207" t="s">
        <v>307</v>
      </c>
      <c r="C176" s="202" t="s">
        <v>46</v>
      </c>
      <c r="D176" s="203">
        <v>2</v>
      </c>
      <c r="E176" s="114"/>
      <c r="F176" s="114"/>
      <c r="G176" s="114"/>
      <c r="H176" s="114"/>
      <c r="I176" s="114"/>
      <c r="J176" s="114"/>
      <c r="K176" s="114"/>
      <c r="L176" s="114"/>
      <c r="M176" s="114"/>
      <c r="N176" s="114"/>
      <c r="O176" s="114"/>
    </row>
    <row r="177" spans="1:15" s="116" customFormat="1" x14ac:dyDescent="0.2">
      <c r="A177" s="267"/>
      <c r="B177" s="207" t="s">
        <v>288</v>
      </c>
      <c r="C177" s="202" t="s">
        <v>46</v>
      </c>
      <c r="D177" s="203">
        <v>1</v>
      </c>
      <c r="E177" s="114"/>
      <c r="F177" s="114"/>
      <c r="G177" s="114"/>
      <c r="H177" s="114"/>
      <c r="I177" s="114"/>
      <c r="J177" s="114"/>
      <c r="K177" s="114"/>
      <c r="L177" s="114"/>
      <c r="M177" s="114"/>
      <c r="N177" s="114"/>
      <c r="O177" s="114"/>
    </row>
    <row r="178" spans="1:15" s="116" customFormat="1" ht="38.25" x14ac:dyDescent="0.2">
      <c r="A178" s="267"/>
      <c r="B178" s="207" t="s">
        <v>289</v>
      </c>
      <c r="C178" s="202" t="s">
        <v>46</v>
      </c>
      <c r="D178" s="203">
        <v>1</v>
      </c>
      <c r="E178" s="114"/>
      <c r="F178" s="114"/>
      <c r="G178" s="114"/>
      <c r="H178" s="114"/>
      <c r="I178" s="114"/>
      <c r="J178" s="114"/>
      <c r="K178" s="114"/>
      <c r="L178" s="114"/>
      <c r="M178" s="114"/>
      <c r="N178" s="114"/>
      <c r="O178" s="114"/>
    </row>
    <row r="179" spans="1:15" s="116" customFormat="1" x14ac:dyDescent="0.2">
      <c r="A179" s="267"/>
      <c r="B179" s="207" t="s">
        <v>290</v>
      </c>
      <c r="C179" s="202" t="s">
        <v>46</v>
      </c>
      <c r="D179" s="203">
        <v>1</v>
      </c>
      <c r="E179" s="114"/>
      <c r="F179" s="114"/>
      <c r="G179" s="114"/>
      <c r="H179" s="114"/>
      <c r="I179" s="114"/>
      <c r="J179" s="114"/>
      <c r="K179" s="114"/>
      <c r="L179" s="114"/>
      <c r="M179" s="114"/>
      <c r="N179" s="114"/>
      <c r="O179" s="114"/>
    </row>
    <row r="180" spans="1:15" s="116" customFormat="1" x14ac:dyDescent="0.2">
      <c r="A180" s="267"/>
      <c r="B180" s="207" t="s">
        <v>291</v>
      </c>
      <c r="C180" s="202" t="s">
        <v>46</v>
      </c>
      <c r="D180" s="203">
        <v>1</v>
      </c>
      <c r="E180" s="114"/>
      <c r="F180" s="114"/>
      <c r="G180" s="114"/>
      <c r="H180" s="114"/>
      <c r="I180" s="114"/>
      <c r="J180" s="114"/>
      <c r="K180" s="114"/>
      <c r="L180" s="114"/>
      <c r="M180" s="114"/>
      <c r="N180" s="114"/>
      <c r="O180" s="114"/>
    </row>
    <row r="181" spans="1:15" s="116" customFormat="1" x14ac:dyDescent="0.2">
      <c r="A181" s="267"/>
      <c r="B181" s="207" t="s">
        <v>292</v>
      </c>
      <c r="C181" s="202" t="s">
        <v>46</v>
      </c>
      <c r="D181" s="203">
        <v>3</v>
      </c>
      <c r="E181" s="114"/>
      <c r="F181" s="114"/>
      <c r="G181" s="114"/>
      <c r="H181" s="114"/>
      <c r="I181" s="114"/>
      <c r="J181" s="114"/>
      <c r="K181" s="114"/>
      <c r="L181" s="114"/>
      <c r="M181" s="114"/>
      <c r="N181" s="114"/>
      <c r="O181" s="114"/>
    </row>
    <row r="182" spans="1:15" s="116" customFormat="1" ht="25.5" x14ac:dyDescent="0.2">
      <c r="A182" s="267"/>
      <c r="B182" s="207" t="s">
        <v>293</v>
      </c>
      <c r="C182" s="202" t="s">
        <v>46</v>
      </c>
      <c r="D182" s="203">
        <v>1</v>
      </c>
      <c r="E182" s="114"/>
      <c r="F182" s="114"/>
      <c r="G182" s="114"/>
      <c r="H182" s="114"/>
      <c r="I182" s="114"/>
      <c r="J182" s="114"/>
      <c r="K182" s="114"/>
      <c r="L182" s="114"/>
      <c r="M182" s="114"/>
      <c r="N182" s="114"/>
      <c r="O182" s="114"/>
    </row>
    <row r="183" spans="1:15" s="116" customFormat="1" x14ac:dyDescent="0.2">
      <c r="A183" s="267"/>
      <c r="B183" s="207" t="s">
        <v>294</v>
      </c>
      <c r="C183" s="202" t="s">
        <v>23</v>
      </c>
      <c r="D183" s="203">
        <v>1</v>
      </c>
      <c r="E183" s="114"/>
      <c r="F183" s="114"/>
      <c r="G183" s="114"/>
      <c r="H183" s="114"/>
      <c r="I183" s="114"/>
      <c r="J183" s="114"/>
      <c r="K183" s="114"/>
      <c r="L183" s="114"/>
      <c r="M183" s="114"/>
      <c r="N183" s="114"/>
      <c r="O183" s="114"/>
    </row>
    <row r="184" spans="1:15" s="116" customFormat="1" x14ac:dyDescent="0.2">
      <c r="A184" s="267"/>
      <c r="B184" s="207" t="s">
        <v>308</v>
      </c>
      <c r="C184" s="202" t="s">
        <v>46</v>
      </c>
      <c r="D184" s="203">
        <v>1</v>
      </c>
      <c r="E184" s="114"/>
      <c r="F184" s="114"/>
      <c r="G184" s="114"/>
      <c r="H184" s="114"/>
      <c r="I184" s="114"/>
      <c r="J184" s="114"/>
      <c r="K184" s="114"/>
      <c r="L184" s="114"/>
      <c r="M184" s="114"/>
      <c r="N184" s="114"/>
      <c r="O184" s="114"/>
    </row>
    <row r="185" spans="1:15" s="116" customFormat="1" x14ac:dyDescent="0.2">
      <c r="A185" s="267"/>
      <c r="B185" s="207" t="s">
        <v>309</v>
      </c>
      <c r="C185" s="202" t="s">
        <v>46</v>
      </c>
      <c r="D185" s="203">
        <v>1</v>
      </c>
      <c r="E185" s="114"/>
      <c r="F185" s="114"/>
      <c r="G185" s="114"/>
      <c r="H185" s="114"/>
      <c r="I185" s="114"/>
      <c r="J185" s="114"/>
      <c r="K185" s="114"/>
      <c r="L185" s="114"/>
      <c r="M185" s="114"/>
      <c r="N185" s="114"/>
      <c r="O185" s="114"/>
    </row>
    <row r="186" spans="1:15" s="116" customFormat="1" x14ac:dyDescent="0.2">
      <c r="A186" s="267"/>
      <c r="B186" s="207" t="s">
        <v>310</v>
      </c>
      <c r="C186" s="202" t="s">
        <v>46</v>
      </c>
      <c r="D186" s="203">
        <v>1</v>
      </c>
      <c r="E186" s="114"/>
      <c r="F186" s="114"/>
      <c r="G186" s="114"/>
      <c r="H186" s="114"/>
      <c r="I186" s="114"/>
      <c r="J186" s="114"/>
      <c r="K186" s="114"/>
      <c r="L186" s="114"/>
      <c r="M186" s="114"/>
      <c r="N186" s="114"/>
      <c r="O186" s="114"/>
    </row>
    <row r="187" spans="1:15" s="116" customFormat="1" x14ac:dyDescent="0.2">
      <c r="A187" s="267"/>
      <c r="B187" s="207" t="s">
        <v>555</v>
      </c>
      <c r="C187" s="202" t="s">
        <v>46</v>
      </c>
      <c r="D187" s="203">
        <v>1</v>
      </c>
      <c r="E187" s="114"/>
      <c r="F187" s="114"/>
      <c r="G187" s="114"/>
      <c r="H187" s="114"/>
      <c r="I187" s="114"/>
      <c r="J187" s="114"/>
      <c r="K187" s="114"/>
      <c r="L187" s="114"/>
      <c r="M187" s="114"/>
      <c r="N187" s="114"/>
      <c r="O187" s="114"/>
    </row>
    <row r="188" spans="1:15" s="116" customFormat="1" x14ac:dyDescent="0.2">
      <c r="A188" s="267"/>
      <c r="B188" s="207" t="s">
        <v>298</v>
      </c>
      <c r="C188" s="202" t="s">
        <v>23</v>
      </c>
      <c r="D188" s="203">
        <v>1</v>
      </c>
      <c r="E188" s="114"/>
      <c r="F188" s="114"/>
      <c r="G188" s="114"/>
      <c r="H188" s="114"/>
      <c r="I188" s="114"/>
      <c r="J188" s="114"/>
      <c r="K188" s="114"/>
      <c r="L188" s="114"/>
      <c r="M188" s="114"/>
      <c r="N188" s="114"/>
      <c r="O188" s="114"/>
    </row>
    <row r="189" spans="1:15" s="116" customFormat="1" x14ac:dyDescent="0.2">
      <c r="A189" s="267"/>
      <c r="B189" s="207" t="s">
        <v>311</v>
      </c>
      <c r="C189" s="202" t="s">
        <v>23</v>
      </c>
      <c r="D189" s="203">
        <v>1</v>
      </c>
      <c r="E189" s="114"/>
      <c r="F189" s="114"/>
      <c r="G189" s="114"/>
      <c r="H189" s="114"/>
      <c r="I189" s="114"/>
      <c r="J189" s="114"/>
      <c r="K189" s="114"/>
      <c r="L189" s="114"/>
      <c r="M189" s="114"/>
      <c r="N189" s="114"/>
      <c r="O189" s="114"/>
    </row>
    <row r="190" spans="1:15" s="116" customFormat="1" x14ac:dyDescent="0.2">
      <c r="A190" s="267"/>
      <c r="B190" s="207" t="s">
        <v>312</v>
      </c>
      <c r="C190" s="202" t="s">
        <v>46</v>
      </c>
      <c r="D190" s="203">
        <v>5</v>
      </c>
      <c r="E190" s="114"/>
      <c r="F190" s="114"/>
      <c r="G190" s="114"/>
      <c r="H190" s="114"/>
      <c r="I190" s="114"/>
      <c r="J190" s="114"/>
      <c r="K190" s="114"/>
      <c r="L190" s="114"/>
      <c r="M190" s="114"/>
      <c r="N190" s="114"/>
      <c r="O190" s="114"/>
    </row>
    <row r="191" spans="1:15" s="116" customFormat="1" x14ac:dyDescent="0.2">
      <c r="A191" s="267"/>
      <c r="B191" s="207" t="s">
        <v>313</v>
      </c>
      <c r="C191" s="202" t="s">
        <v>46</v>
      </c>
      <c r="D191" s="203">
        <v>1</v>
      </c>
      <c r="E191" s="114"/>
      <c r="F191" s="114"/>
      <c r="G191" s="114"/>
      <c r="H191" s="114"/>
      <c r="I191" s="114"/>
      <c r="J191" s="114"/>
      <c r="K191" s="114"/>
      <c r="L191" s="114"/>
      <c r="M191" s="114"/>
      <c r="N191" s="114"/>
      <c r="O191" s="114"/>
    </row>
    <row r="192" spans="1:15" s="116" customFormat="1" x14ac:dyDescent="0.2">
      <c r="A192" s="267"/>
      <c r="B192" s="207" t="s">
        <v>300</v>
      </c>
      <c r="C192" s="202" t="s">
        <v>46</v>
      </c>
      <c r="D192" s="203">
        <v>1</v>
      </c>
      <c r="E192" s="114"/>
      <c r="F192" s="114"/>
      <c r="G192" s="114"/>
      <c r="H192" s="114"/>
      <c r="I192" s="114"/>
      <c r="J192" s="114"/>
      <c r="K192" s="114"/>
      <c r="L192" s="114"/>
      <c r="M192" s="114"/>
      <c r="N192" s="114"/>
      <c r="O192" s="114"/>
    </row>
    <row r="193" spans="1:15" s="116" customFormat="1" x14ac:dyDescent="0.2">
      <c r="A193" s="268"/>
      <c r="B193" s="207" t="s">
        <v>302</v>
      </c>
      <c r="C193" s="202" t="s">
        <v>23</v>
      </c>
      <c r="D193" s="203">
        <v>1</v>
      </c>
      <c r="E193" s="114"/>
      <c r="F193" s="114"/>
      <c r="G193" s="114"/>
      <c r="H193" s="114"/>
      <c r="I193" s="114"/>
      <c r="J193" s="114"/>
      <c r="K193" s="114"/>
      <c r="L193" s="114"/>
      <c r="M193" s="114"/>
      <c r="N193" s="114"/>
      <c r="O193" s="114"/>
    </row>
    <row r="194" spans="1:15" s="116" customFormat="1" ht="25.5" x14ac:dyDescent="0.2">
      <c r="A194" s="209" t="s">
        <v>560</v>
      </c>
      <c r="B194" s="204" t="s">
        <v>559</v>
      </c>
      <c r="C194" s="202" t="s">
        <v>166</v>
      </c>
      <c r="D194" s="203">
        <v>0.9</v>
      </c>
      <c r="E194" s="114"/>
      <c r="F194" s="114"/>
      <c r="G194" s="114"/>
      <c r="H194" s="114"/>
      <c r="I194" s="114"/>
      <c r="J194" s="114"/>
      <c r="K194" s="114"/>
      <c r="L194" s="114"/>
      <c r="M194" s="114"/>
      <c r="N194" s="114"/>
      <c r="O194" s="114"/>
    </row>
    <row r="195" spans="1:15" s="116" customFormat="1" ht="27" x14ac:dyDescent="0.2">
      <c r="A195" s="195" t="s">
        <v>148</v>
      </c>
      <c r="B195" s="201" t="s">
        <v>565</v>
      </c>
      <c r="C195" s="202" t="s">
        <v>46</v>
      </c>
      <c r="D195" s="203">
        <v>2</v>
      </c>
      <c r="E195" s="114"/>
      <c r="F195" s="114"/>
      <c r="G195" s="114"/>
      <c r="H195" s="114"/>
      <c r="I195" s="114"/>
      <c r="J195" s="114"/>
      <c r="K195" s="114"/>
      <c r="L195" s="114"/>
      <c r="M195" s="114"/>
      <c r="N195" s="114"/>
      <c r="O195" s="114"/>
    </row>
    <row r="196" spans="1:15" s="116" customFormat="1" ht="27" x14ac:dyDescent="0.2">
      <c r="A196" s="195" t="s">
        <v>149</v>
      </c>
      <c r="B196" s="201" t="s">
        <v>566</v>
      </c>
      <c r="C196" s="202" t="s">
        <v>46</v>
      </c>
      <c r="D196" s="203">
        <v>2</v>
      </c>
      <c r="E196" s="114"/>
      <c r="F196" s="114"/>
      <c r="G196" s="114"/>
      <c r="H196" s="114"/>
      <c r="I196" s="114"/>
      <c r="J196" s="114"/>
      <c r="K196" s="114"/>
      <c r="L196" s="114"/>
      <c r="M196" s="114"/>
      <c r="N196" s="114"/>
      <c r="O196" s="114"/>
    </row>
    <row r="197" spans="1:15" s="116" customFormat="1" ht="27" x14ac:dyDescent="0.2">
      <c r="A197" s="195" t="s">
        <v>150</v>
      </c>
      <c r="B197" s="201" t="s">
        <v>567</v>
      </c>
      <c r="C197" s="202" t="s">
        <v>46</v>
      </c>
      <c r="D197" s="203">
        <v>2</v>
      </c>
      <c r="E197" s="114"/>
      <c r="F197" s="114"/>
      <c r="G197" s="114"/>
      <c r="H197" s="114"/>
      <c r="I197" s="114"/>
      <c r="J197" s="114"/>
      <c r="K197" s="114"/>
      <c r="L197" s="114"/>
      <c r="M197" s="114"/>
      <c r="N197" s="114"/>
      <c r="O197" s="114"/>
    </row>
    <row r="198" spans="1:15" s="116" customFormat="1" ht="27" x14ac:dyDescent="0.2">
      <c r="A198" s="195" t="s">
        <v>151</v>
      </c>
      <c r="B198" s="201" t="s">
        <v>568</v>
      </c>
      <c r="C198" s="202" t="s">
        <v>46</v>
      </c>
      <c r="D198" s="203">
        <v>1</v>
      </c>
      <c r="E198" s="114"/>
      <c r="F198" s="114"/>
      <c r="G198" s="114"/>
      <c r="H198" s="114"/>
      <c r="I198" s="114"/>
      <c r="J198" s="114"/>
      <c r="K198" s="114"/>
      <c r="L198" s="114"/>
      <c r="M198" s="114"/>
      <c r="N198" s="114"/>
      <c r="O198" s="114"/>
    </row>
    <row r="199" spans="1:15" s="116" customFormat="1" ht="27" x14ac:dyDescent="0.2">
      <c r="A199" s="195" t="s">
        <v>152</v>
      </c>
      <c r="B199" s="201" t="s">
        <v>569</v>
      </c>
      <c r="C199" s="202" t="s">
        <v>46</v>
      </c>
      <c r="D199" s="203">
        <v>1</v>
      </c>
      <c r="E199" s="114"/>
      <c r="F199" s="114"/>
      <c r="G199" s="114"/>
      <c r="H199" s="114"/>
      <c r="I199" s="114"/>
      <c r="J199" s="114"/>
      <c r="K199" s="114"/>
      <c r="L199" s="114"/>
      <c r="M199" s="114"/>
      <c r="N199" s="114"/>
      <c r="O199" s="114"/>
    </row>
    <row r="200" spans="1:15" s="116" customFormat="1" ht="27" x14ac:dyDescent="0.2">
      <c r="A200" s="195" t="s">
        <v>153</v>
      </c>
      <c r="B200" s="201" t="s">
        <v>570</v>
      </c>
      <c r="C200" s="202" t="s">
        <v>46</v>
      </c>
      <c r="D200" s="203">
        <v>1</v>
      </c>
      <c r="E200" s="114"/>
      <c r="F200" s="114"/>
      <c r="G200" s="114"/>
      <c r="H200" s="114"/>
      <c r="I200" s="114"/>
      <c r="J200" s="114"/>
      <c r="K200" s="114"/>
      <c r="L200" s="114"/>
      <c r="M200" s="114"/>
      <c r="N200" s="114"/>
      <c r="O200" s="114"/>
    </row>
    <row r="201" spans="1:15" s="116" customFormat="1" ht="25.5" x14ac:dyDescent="0.2">
      <c r="A201" s="195" t="s">
        <v>154</v>
      </c>
      <c r="B201" s="204" t="s">
        <v>564</v>
      </c>
      <c r="C201" s="202" t="s">
        <v>46</v>
      </c>
      <c r="D201" s="203">
        <v>4</v>
      </c>
      <c r="E201" s="114"/>
      <c r="F201" s="114"/>
      <c r="G201" s="114"/>
      <c r="H201" s="114"/>
      <c r="I201" s="114"/>
      <c r="J201" s="114"/>
      <c r="K201" s="114"/>
      <c r="L201" s="114"/>
      <c r="M201" s="114"/>
      <c r="N201" s="114"/>
      <c r="O201" s="114"/>
    </row>
    <row r="202" spans="1:15" s="116" customFormat="1" ht="25.5" x14ac:dyDescent="0.2">
      <c r="A202" s="195" t="s">
        <v>155</v>
      </c>
      <c r="B202" s="201" t="s">
        <v>563</v>
      </c>
      <c r="C202" s="202" t="s">
        <v>46</v>
      </c>
      <c r="D202" s="203">
        <v>2</v>
      </c>
      <c r="E202" s="114"/>
      <c r="F202" s="114"/>
      <c r="G202" s="114"/>
      <c r="H202" s="114"/>
      <c r="I202" s="114"/>
      <c r="J202" s="114"/>
      <c r="K202" s="114"/>
      <c r="L202" s="114"/>
      <c r="M202" s="114"/>
      <c r="N202" s="114"/>
      <c r="O202" s="114"/>
    </row>
    <row r="203" spans="1:15" s="116" customFormat="1" ht="25.5" x14ac:dyDescent="0.2">
      <c r="A203" s="195" t="s">
        <v>156</v>
      </c>
      <c r="B203" s="204" t="s">
        <v>562</v>
      </c>
      <c r="C203" s="202" t="s">
        <v>46</v>
      </c>
      <c r="D203" s="203">
        <v>2</v>
      </c>
      <c r="E203" s="114"/>
      <c r="F203" s="114"/>
      <c r="G203" s="114"/>
      <c r="H203" s="114"/>
      <c r="I203" s="114"/>
      <c r="J203" s="114"/>
      <c r="K203" s="114"/>
      <c r="L203" s="114"/>
      <c r="M203" s="114"/>
      <c r="N203" s="114"/>
      <c r="O203" s="114"/>
    </row>
    <row r="204" spans="1:15" s="116" customFormat="1" ht="25.5" x14ac:dyDescent="0.2">
      <c r="A204" s="195" t="s">
        <v>157</v>
      </c>
      <c r="B204" s="204" t="s">
        <v>561</v>
      </c>
      <c r="C204" s="202" t="s">
        <v>46</v>
      </c>
      <c r="D204" s="203">
        <v>2</v>
      </c>
      <c r="E204" s="114"/>
      <c r="F204" s="114"/>
      <c r="G204" s="114"/>
      <c r="H204" s="114"/>
      <c r="I204" s="114"/>
      <c r="J204" s="114"/>
      <c r="K204" s="114"/>
      <c r="L204" s="114"/>
      <c r="M204" s="114"/>
      <c r="N204" s="114"/>
      <c r="O204" s="114"/>
    </row>
    <row r="205" spans="1:15" s="116" customFormat="1" ht="51" x14ac:dyDescent="0.2">
      <c r="A205" s="195" t="s">
        <v>158</v>
      </c>
      <c r="B205" s="175" t="s">
        <v>502</v>
      </c>
      <c r="C205" s="176" t="s">
        <v>23</v>
      </c>
      <c r="D205" s="177">
        <v>1</v>
      </c>
      <c r="E205" s="144"/>
      <c r="F205" s="115"/>
      <c r="G205" s="142"/>
      <c r="H205" s="142"/>
      <c r="I205" s="142"/>
      <c r="J205" s="142"/>
      <c r="K205" s="115"/>
      <c r="L205" s="115"/>
      <c r="M205" s="115"/>
      <c r="N205" s="115"/>
      <c r="O205" s="115"/>
    </row>
    <row r="206" spans="1:15" s="116" customFormat="1" ht="25.5" x14ac:dyDescent="0.2">
      <c r="A206" s="195" t="s">
        <v>159</v>
      </c>
      <c r="B206" s="175" t="s">
        <v>553</v>
      </c>
      <c r="C206" s="176" t="s">
        <v>46</v>
      </c>
      <c r="D206" s="177">
        <v>1</v>
      </c>
      <c r="E206" s="144"/>
      <c r="F206" s="115"/>
      <c r="G206" s="142"/>
      <c r="H206" s="142"/>
      <c r="I206" s="142"/>
      <c r="J206" s="142"/>
      <c r="K206" s="115"/>
      <c r="L206" s="115"/>
      <c r="M206" s="115"/>
      <c r="N206" s="115"/>
      <c r="O206" s="115"/>
    </row>
    <row r="207" spans="1:15" s="116" customFormat="1" ht="25.5" x14ac:dyDescent="0.2">
      <c r="A207" s="195" t="s">
        <v>160</v>
      </c>
      <c r="B207" s="175" t="s">
        <v>558</v>
      </c>
      <c r="C207" s="176" t="s">
        <v>23</v>
      </c>
      <c r="D207" s="177">
        <v>1</v>
      </c>
      <c r="E207" s="144"/>
      <c r="F207" s="115"/>
      <c r="G207" s="142"/>
      <c r="H207" s="142"/>
      <c r="I207" s="142"/>
      <c r="J207" s="142"/>
      <c r="K207" s="115"/>
      <c r="L207" s="115"/>
      <c r="M207" s="115"/>
      <c r="N207" s="115"/>
      <c r="O207" s="115"/>
    </row>
    <row r="208" spans="1:15" s="116" customFormat="1" x14ac:dyDescent="0.2">
      <c r="A208" s="195" t="s">
        <v>571</v>
      </c>
      <c r="B208" s="175" t="s">
        <v>253</v>
      </c>
      <c r="C208" s="176" t="s">
        <v>45</v>
      </c>
      <c r="D208" s="177">
        <v>410.90000000000003</v>
      </c>
      <c r="E208" s="144"/>
      <c r="F208" s="115"/>
      <c r="G208" s="142"/>
      <c r="H208" s="142"/>
      <c r="I208" s="142"/>
      <c r="J208" s="142"/>
      <c r="K208" s="115"/>
      <c r="L208" s="115"/>
      <c r="M208" s="115"/>
      <c r="N208" s="115"/>
      <c r="O208" s="115"/>
    </row>
    <row r="209" spans="1:15" s="116" customFormat="1" x14ac:dyDescent="0.2">
      <c r="A209" s="195" t="s">
        <v>572</v>
      </c>
      <c r="B209" s="175" t="s">
        <v>249</v>
      </c>
      <c r="C209" s="176" t="s">
        <v>45</v>
      </c>
      <c r="D209" s="177">
        <v>410.90000000000003</v>
      </c>
      <c r="E209" s="144"/>
      <c r="F209" s="115"/>
      <c r="G209" s="142"/>
      <c r="H209" s="142"/>
      <c r="I209" s="142"/>
      <c r="J209" s="142"/>
      <c r="K209" s="115"/>
      <c r="L209" s="115"/>
      <c r="M209" s="115"/>
      <c r="N209" s="115"/>
      <c r="O209" s="115"/>
    </row>
    <row r="210" spans="1:15" s="116" customFormat="1" ht="51" x14ac:dyDescent="0.2">
      <c r="A210" s="195" t="s">
        <v>573</v>
      </c>
      <c r="B210" s="175" t="s">
        <v>217</v>
      </c>
      <c r="C210" s="176" t="s">
        <v>184</v>
      </c>
      <c r="D210" s="177">
        <v>6</v>
      </c>
      <c r="E210" s="117"/>
      <c r="F210" s="115"/>
      <c r="G210" s="115"/>
      <c r="H210" s="140"/>
      <c r="I210" s="115"/>
      <c r="J210" s="142"/>
      <c r="K210" s="115"/>
      <c r="L210" s="115"/>
      <c r="M210" s="115"/>
      <c r="N210" s="115"/>
      <c r="O210" s="115"/>
    </row>
    <row r="211" spans="1:15" s="116" customFormat="1" x14ac:dyDescent="0.2">
      <c r="A211" s="195" t="s">
        <v>574</v>
      </c>
      <c r="B211" s="175" t="s">
        <v>259</v>
      </c>
      <c r="C211" s="176" t="s">
        <v>45</v>
      </c>
      <c r="D211" s="177">
        <v>58</v>
      </c>
      <c r="E211" s="117"/>
      <c r="F211" s="115"/>
      <c r="G211" s="115"/>
      <c r="H211" s="140"/>
      <c r="I211" s="115"/>
      <c r="J211" s="142"/>
      <c r="K211" s="115"/>
      <c r="L211" s="115"/>
      <c r="M211" s="115"/>
      <c r="N211" s="115"/>
      <c r="O211" s="115"/>
    </row>
    <row r="212" spans="1:15" s="116" customFormat="1" x14ac:dyDescent="0.2">
      <c r="A212" s="195" t="s">
        <v>575</v>
      </c>
      <c r="B212" s="175" t="s">
        <v>260</v>
      </c>
      <c r="C212" s="176" t="s">
        <v>45</v>
      </c>
      <c r="D212" s="177">
        <v>58</v>
      </c>
      <c r="E212" s="117"/>
      <c r="F212" s="115"/>
      <c r="G212" s="115"/>
      <c r="H212" s="140"/>
      <c r="I212" s="115"/>
      <c r="J212" s="142"/>
      <c r="K212" s="115"/>
      <c r="L212" s="115"/>
      <c r="M212" s="115"/>
      <c r="N212" s="115"/>
      <c r="O212" s="115"/>
    </row>
    <row r="213" spans="1:15" s="116" customFormat="1" x14ac:dyDescent="0.2">
      <c r="A213" s="195" t="s">
        <v>576</v>
      </c>
      <c r="B213" s="175" t="s">
        <v>261</v>
      </c>
      <c r="C213" s="176" t="s">
        <v>46</v>
      </c>
      <c r="D213" s="177">
        <v>24</v>
      </c>
      <c r="E213" s="117"/>
      <c r="F213" s="115"/>
      <c r="G213" s="115"/>
      <c r="H213" s="140"/>
      <c r="I213" s="115"/>
      <c r="J213" s="115"/>
      <c r="K213" s="115"/>
      <c r="L213" s="115"/>
      <c r="M213" s="115"/>
      <c r="N213" s="115"/>
      <c r="O213" s="115"/>
    </row>
    <row r="214" spans="1:15" s="116" customFormat="1" x14ac:dyDescent="0.2">
      <c r="A214" s="195" t="s">
        <v>577</v>
      </c>
      <c r="B214" s="175" t="s">
        <v>399</v>
      </c>
      <c r="C214" s="176" t="s">
        <v>503</v>
      </c>
      <c r="D214" s="177">
        <v>1</v>
      </c>
      <c r="E214" s="117"/>
      <c r="F214" s="115"/>
      <c r="G214" s="115"/>
      <c r="H214" s="140"/>
      <c r="I214" s="115"/>
      <c r="J214" s="142"/>
      <c r="K214" s="115"/>
      <c r="L214" s="115"/>
      <c r="M214" s="115"/>
      <c r="N214" s="115"/>
      <c r="O214" s="115"/>
    </row>
    <row r="215" spans="1:15" s="69" customFormat="1" x14ac:dyDescent="0.2">
      <c r="A215" s="129"/>
      <c r="B215" s="130"/>
      <c r="C215" s="131"/>
      <c r="D215" s="132"/>
      <c r="E215" s="132"/>
      <c r="F215" s="166"/>
      <c r="G215" s="166"/>
      <c r="H215" s="166"/>
      <c r="I215" s="166"/>
      <c r="J215" s="166"/>
      <c r="K215" s="166"/>
      <c r="L215" s="166"/>
      <c r="M215" s="166"/>
      <c r="N215" s="166"/>
      <c r="O215" s="166"/>
    </row>
    <row r="216" spans="1:15" s="39" customFormat="1" x14ac:dyDescent="0.2">
      <c r="A216" s="40"/>
      <c r="B216" s="25" t="s">
        <v>0</v>
      </c>
      <c r="C216" s="41"/>
      <c r="D216" s="40"/>
      <c r="E216" s="42"/>
      <c r="F216" s="43"/>
      <c r="G216" s="45"/>
      <c r="H216" s="44"/>
      <c r="I216" s="45"/>
      <c r="J216" s="44"/>
      <c r="K216" s="45">
        <f>SUM(K11:K215)</f>
        <v>0</v>
      </c>
      <c r="L216" s="44">
        <f>SUM(L11:L215)</f>
        <v>0</v>
      </c>
      <c r="M216" s="45">
        <f>SUM(M11:M215)</f>
        <v>0</v>
      </c>
      <c r="N216" s="44">
        <f>SUM(N11:N215)</f>
        <v>0</v>
      </c>
      <c r="O216" s="70">
        <f>SUM(O11:O215)</f>
        <v>0</v>
      </c>
    </row>
    <row r="217" spans="1:15" x14ac:dyDescent="0.2">
      <c r="J217" s="15" t="s">
        <v>20</v>
      </c>
      <c r="K217" s="14"/>
      <c r="L217" s="14"/>
      <c r="M217" s="14">
        <f>M216*5%</f>
        <v>0</v>
      </c>
      <c r="N217" s="14"/>
      <c r="O217" s="46">
        <f>M217</f>
        <v>0</v>
      </c>
    </row>
    <row r="218" spans="1:15" x14ac:dyDescent="0.2">
      <c r="J218" s="15" t="s">
        <v>14</v>
      </c>
      <c r="K218" s="47">
        <f>SUM(K216:K217)</f>
        <v>0</v>
      </c>
      <c r="L218" s="47">
        <f>SUM(L216:L217)</f>
        <v>0</v>
      </c>
      <c r="M218" s="47">
        <f>SUM(M216:M217)</f>
        <v>0</v>
      </c>
      <c r="N218" s="47">
        <f>SUM(N216:N217)</f>
        <v>0</v>
      </c>
      <c r="O218" s="48">
        <f>SUM(O216:O217)</f>
        <v>0</v>
      </c>
    </row>
    <row r="219" spans="1:15" x14ac:dyDescent="0.2">
      <c r="J219" s="15"/>
      <c r="K219" s="71"/>
      <c r="L219" s="71"/>
      <c r="M219" s="71"/>
      <c r="N219" s="71"/>
      <c r="O219" s="72"/>
    </row>
    <row r="220" spans="1:15" x14ac:dyDescent="0.2">
      <c r="B220" s="49" t="s">
        <v>19</v>
      </c>
      <c r="E220" s="50"/>
    </row>
    <row r="221" spans="1:15" x14ac:dyDescent="0.2">
      <c r="E221" s="50"/>
    </row>
    <row r="222" spans="1:15" x14ac:dyDescent="0.2">
      <c r="B222" s="49" t="s">
        <v>22</v>
      </c>
      <c r="E222" s="50"/>
    </row>
    <row r="223" spans="1:15" x14ac:dyDescent="0.2">
      <c r="E223" s="50"/>
    </row>
    <row r="228" spans="15:15" x14ac:dyDescent="0.2">
      <c r="O228" s="5"/>
    </row>
    <row r="229" spans="15:15" x14ac:dyDescent="0.2">
      <c r="O229" s="5"/>
    </row>
    <row r="230" spans="15:15" x14ac:dyDescent="0.2">
      <c r="O230" s="5"/>
    </row>
  </sheetData>
  <mergeCells count="8">
    <mergeCell ref="A123:A149"/>
    <mergeCell ref="A166:A193"/>
    <mergeCell ref="K8:O8"/>
    <mergeCell ref="A8:A9"/>
    <mergeCell ref="B8:B9"/>
    <mergeCell ref="C8:C9"/>
    <mergeCell ref="D8:D9"/>
    <mergeCell ref="E8:J8"/>
  </mergeCells>
  <pageMargins left="0.39370078740157483" right="0.35433070866141736" top="1.0236220472440944" bottom="0.39370078740157483" header="0.51181102362204722" footer="0.15748031496062992"/>
  <pageSetup paperSize="9" orientation="landscape" horizontalDpi="4294967292" verticalDpi="360" r:id="rId1"/>
  <headerFooter alignWithMargins="0">
    <oddHeader xml:space="preserve">&amp;C&amp;12LOKĀLĀ TĀME Nr. 1-10 
&amp;"Arial,Полужирный"&amp;UŪDENSAPĀDES TĪKLI, KANALIZĀCIJAS TĪKLI, KANALIZĀCIJAS SPIEDVADS (KSS-3 UN KSS-5) FABRIKAS IELĀI&amp;"Arial,Обычный"&amp;U.
</oddHeader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85"/>
  <sheetViews>
    <sheetView topLeftCell="A54" zoomScaleNormal="100" workbookViewId="0">
      <selection activeCell="L64" sqref="L64"/>
    </sheetView>
  </sheetViews>
  <sheetFormatPr defaultRowHeight="12.75" x14ac:dyDescent="0.2"/>
  <cols>
    <col min="1" max="1" width="7" style="3" customWidth="1"/>
    <col min="2" max="2" width="38.85546875" style="1" customWidth="1"/>
    <col min="3" max="3" width="4.7109375" style="2" customWidth="1"/>
    <col min="4" max="4" width="7.85546875" style="3" customWidth="1"/>
    <col min="5" max="5" width="6.28515625" style="3" customWidth="1"/>
    <col min="6" max="6" width="6.5703125" style="4" customWidth="1"/>
    <col min="7" max="7" width="6.42578125" style="5" customWidth="1"/>
    <col min="8" max="8" width="7.5703125" style="5" customWidth="1"/>
    <col min="9" max="9" width="6.28515625" style="5" customWidth="1"/>
    <col min="10" max="10" width="7.42578125" style="5" customWidth="1"/>
    <col min="11" max="14" width="8.42578125" style="5" customWidth="1"/>
    <col min="15" max="15" width="9.42578125" style="6" customWidth="1"/>
    <col min="16" max="16384" width="9.140625" style="6"/>
  </cols>
  <sheetData>
    <row r="1" spans="1:15" ht="14.25" x14ac:dyDescent="0.2">
      <c r="A1" s="52" t="s">
        <v>1</v>
      </c>
      <c r="B1" s="53"/>
      <c r="C1" s="83" t="s">
        <v>38</v>
      </c>
      <c r="D1" s="54"/>
      <c r="E1" s="54"/>
      <c r="F1" s="55"/>
      <c r="G1" s="56"/>
      <c r="H1" s="56"/>
      <c r="I1" s="56"/>
      <c r="J1" s="56"/>
      <c r="K1" s="56"/>
      <c r="L1" s="56"/>
      <c r="M1" s="56"/>
      <c r="N1" s="56"/>
      <c r="O1" s="57"/>
    </row>
    <row r="2" spans="1:15" ht="15" x14ac:dyDescent="0.2">
      <c r="A2" s="52" t="s">
        <v>2</v>
      </c>
      <c r="B2" s="53"/>
      <c r="C2" s="74" t="s">
        <v>36</v>
      </c>
      <c r="D2" s="54"/>
      <c r="E2" s="54"/>
      <c r="F2" s="55"/>
      <c r="G2" s="56"/>
      <c r="H2" s="56"/>
      <c r="I2" s="56"/>
      <c r="J2" s="56"/>
      <c r="K2" s="56"/>
      <c r="L2" s="56"/>
      <c r="M2" s="56"/>
      <c r="N2" s="56"/>
      <c r="O2" s="57"/>
    </row>
    <row r="3" spans="1:15" ht="15" x14ac:dyDescent="0.2">
      <c r="A3" s="52"/>
      <c r="B3" s="53"/>
      <c r="C3" s="74" t="s">
        <v>37</v>
      </c>
      <c r="D3" s="54"/>
      <c r="E3" s="54"/>
      <c r="F3" s="55"/>
      <c r="G3" s="56"/>
      <c r="H3" s="56"/>
      <c r="I3" s="56"/>
      <c r="J3" s="56"/>
      <c r="K3" s="56"/>
      <c r="L3" s="56"/>
      <c r="M3" s="56"/>
      <c r="N3" s="56"/>
      <c r="O3" s="57"/>
    </row>
    <row r="4" spans="1:15" ht="15" x14ac:dyDescent="0.2">
      <c r="A4" s="52" t="s">
        <v>3</v>
      </c>
      <c r="B4" s="53"/>
      <c r="C4" s="74" t="s">
        <v>39</v>
      </c>
      <c r="D4" s="54"/>
      <c r="E4" s="54"/>
      <c r="F4" s="55"/>
      <c r="G4" s="56"/>
      <c r="H4" s="56"/>
      <c r="I4" s="56"/>
      <c r="J4" s="56"/>
      <c r="K4" s="56"/>
      <c r="L4" s="56"/>
      <c r="M4" s="56"/>
      <c r="N4" s="56"/>
      <c r="O4" s="57"/>
    </row>
    <row r="5" spans="1:15" ht="14.25" x14ac:dyDescent="0.2">
      <c r="A5" s="52" t="s">
        <v>4</v>
      </c>
      <c r="B5" s="53"/>
      <c r="C5" s="58"/>
      <c r="D5" s="54"/>
      <c r="E5" s="54"/>
      <c r="F5" s="55"/>
      <c r="G5" s="56"/>
      <c r="H5" s="56"/>
      <c r="I5" s="56"/>
      <c r="J5" s="56"/>
      <c r="K5" s="56"/>
      <c r="L5" s="56"/>
      <c r="M5" s="56"/>
      <c r="N5" s="56"/>
      <c r="O5" s="57"/>
    </row>
    <row r="6" spans="1:15" ht="14.25" x14ac:dyDescent="0.2">
      <c r="A6" s="52" t="s">
        <v>218</v>
      </c>
      <c r="B6" s="53"/>
      <c r="C6" s="59"/>
      <c r="D6" s="54"/>
      <c r="E6" s="54"/>
      <c r="F6" s="55"/>
      <c r="G6" s="56"/>
      <c r="H6" s="56"/>
      <c r="I6" s="56"/>
      <c r="J6" s="56"/>
      <c r="K6" s="56"/>
      <c r="L6" s="56"/>
      <c r="M6" s="56"/>
      <c r="N6" s="60" t="s">
        <v>27</v>
      </c>
      <c r="O6" s="61">
        <f>O80</f>
        <v>0</v>
      </c>
    </row>
    <row r="7" spans="1:15" ht="14.25" x14ac:dyDescent="0.2">
      <c r="A7" s="10" t="s">
        <v>40</v>
      </c>
      <c r="B7" s="53"/>
      <c r="C7" s="59"/>
      <c r="D7" s="54"/>
      <c r="E7" s="54"/>
      <c r="F7" s="55"/>
      <c r="G7" s="56"/>
      <c r="H7" s="56"/>
      <c r="I7" s="56"/>
      <c r="J7" s="56"/>
      <c r="K7" s="56"/>
      <c r="L7" s="56"/>
      <c r="M7" s="56"/>
      <c r="N7" s="56"/>
      <c r="O7" s="57"/>
    </row>
    <row r="8" spans="1:15" ht="20.25" customHeight="1" x14ac:dyDescent="0.2">
      <c r="A8" s="250" t="s">
        <v>5</v>
      </c>
      <c r="B8" s="261" t="s">
        <v>6</v>
      </c>
      <c r="C8" s="263" t="s">
        <v>7</v>
      </c>
      <c r="D8" s="250" t="s">
        <v>8</v>
      </c>
      <c r="E8" s="259" t="s">
        <v>9</v>
      </c>
      <c r="F8" s="259"/>
      <c r="G8" s="259"/>
      <c r="H8" s="259"/>
      <c r="I8" s="259"/>
      <c r="J8" s="260"/>
      <c r="K8" s="258" t="s">
        <v>12</v>
      </c>
      <c r="L8" s="259"/>
      <c r="M8" s="259"/>
      <c r="N8" s="259"/>
      <c r="O8" s="260"/>
    </row>
    <row r="9" spans="1:15" ht="78.75" customHeight="1" x14ac:dyDescent="0.2">
      <c r="A9" s="251"/>
      <c r="B9" s="262"/>
      <c r="C9" s="264"/>
      <c r="D9" s="251"/>
      <c r="E9" s="7" t="s">
        <v>10</v>
      </c>
      <c r="F9" s="7" t="s">
        <v>28</v>
      </c>
      <c r="G9" s="8" t="s">
        <v>29</v>
      </c>
      <c r="H9" s="8" t="s">
        <v>30</v>
      </c>
      <c r="I9" s="8" t="s">
        <v>31</v>
      </c>
      <c r="J9" s="8" t="s">
        <v>32</v>
      </c>
      <c r="K9" s="8" t="s">
        <v>11</v>
      </c>
      <c r="L9" s="8" t="s">
        <v>29</v>
      </c>
      <c r="M9" s="8" t="s">
        <v>30</v>
      </c>
      <c r="N9" s="8" t="s">
        <v>31</v>
      </c>
      <c r="O9" s="8" t="s">
        <v>33</v>
      </c>
    </row>
    <row r="10" spans="1:15" x14ac:dyDescent="0.2">
      <c r="A10" s="17"/>
      <c r="B10" s="33"/>
      <c r="C10" s="34"/>
      <c r="D10" s="27"/>
      <c r="E10" s="35"/>
      <c r="F10" s="28"/>
      <c r="G10" s="36"/>
      <c r="H10" s="31"/>
      <c r="I10" s="36"/>
      <c r="J10" s="31"/>
      <c r="K10" s="36"/>
      <c r="L10" s="31"/>
      <c r="M10" s="36"/>
      <c r="N10" s="31"/>
      <c r="O10" s="37"/>
    </row>
    <row r="11" spans="1:15" s="98" customFormat="1" ht="38.25" x14ac:dyDescent="0.2">
      <c r="A11" s="107"/>
      <c r="B11" s="108" t="s">
        <v>314</v>
      </c>
      <c r="C11" s="109"/>
      <c r="D11" s="110"/>
      <c r="E11" s="110"/>
      <c r="F11" s="138"/>
      <c r="G11" s="138"/>
      <c r="H11" s="138"/>
      <c r="I11" s="138"/>
      <c r="J11" s="138"/>
      <c r="K11" s="138"/>
      <c r="L11" s="138"/>
      <c r="M11" s="138"/>
      <c r="N11" s="138"/>
      <c r="O11" s="138"/>
    </row>
    <row r="12" spans="1:15" s="82" customFormat="1" ht="25.5" customHeight="1" x14ac:dyDescent="0.2">
      <c r="A12" s="174" t="s">
        <v>161</v>
      </c>
      <c r="B12" s="135" t="s">
        <v>178</v>
      </c>
      <c r="C12" s="118"/>
      <c r="D12" s="119"/>
      <c r="E12" s="113"/>
      <c r="F12" s="140"/>
      <c r="G12" s="140"/>
      <c r="H12" s="140"/>
      <c r="I12" s="140"/>
      <c r="J12" s="140"/>
      <c r="K12" s="140"/>
      <c r="L12" s="140"/>
      <c r="M12" s="140"/>
      <c r="N12" s="140"/>
      <c r="O12" s="140"/>
    </row>
    <row r="13" spans="1:15" s="82" customFormat="1" ht="51" x14ac:dyDescent="0.2">
      <c r="A13" s="137" t="s">
        <v>47</v>
      </c>
      <c r="B13" s="210" t="s">
        <v>179</v>
      </c>
      <c r="C13" s="211" t="s">
        <v>45</v>
      </c>
      <c r="D13" s="203">
        <v>583.29999999999995</v>
      </c>
      <c r="E13" s="113"/>
      <c r="F13" s="140"/>
      <c r="G13" s="140"/>
      <c r="H13" s="140"/>
      <c r="I13" s="140"/>
      <c r="J13" s="140"/>
      <c r="K13" s="115"/>
      <c r="L13" s="115"/>
      <c r="M13" s="115"/>
      <c r="N13" s="115"/>
      <c r="O13" s="115"/>
    </row>
    <row r="14" spans="1:15" ht="25.5" x14ac:dyDescent="0.2">
      <c r="A14" s="137" t="s">
        <v>48</v>
      </c>
      <c r="B14" s="201" t="s">
        <v>180</v>
      </c>
      <c r="C14" s="208" t="s">
        <v>166</v>
      </c>
      <c r="D14" s="203">
        <v>2179.87</v>
      </c>
      <c r="E14" s="113"/>
      <c r="F14" s="140"/>
      <c r="G14" s="140"/>
      <c r="H14" s="140"/>
      <c r="I14" s="140"/>
      <c r="J14" s="140"/>
      <c r="K14" s="115"/>
      <c r="L14" s="115"/>
      <c r="M14" s="115"/>
      <c r="N14" s="115"/>
      <c r="O14" s="115"/>
    </row>
    <row r="15" spans="1:15" ht="38.25" x14ac:dyDescent="0.2">
      <c r="A15" s="137" t="s">
        <v>49</v>
      </c>
      <c r="B15" s="201" t="s">
        <v>181</v>
      </c>
      <c r="C15" s="208" t="s">
        <v>166</v>
      </c>
      <c r="D15" s="203">
        <v>1396.94</v>
      </c>
      <c r="E15" s="144"/>
      <c r="F15" s="140"/>
      <c r="G15" s="142"/>
      <c r="H15" s="142"/>
      <c r="I15" s="142"/>
      <c r="J15" s="142"/>
      <c r="K15" s="115"/>
      <c r="L15" s="115"/>
      <c r="M15" s="115"/>
      <c r="N15" s="115"/>
      <c r="O15" s="115"/>
    </row>
    <row r="16" spans="1:15" x14ac:dyDescent="0.2">
      <c r="A16" s="137" t="s">
        <v>50</v>
      </c>
      <c r="B16" s="201" t="s">
        <v>182</v>
      </c>
      <c r="C16" s="208" t="s">
        <v>45</v>
      </c>
      <c r="D16" s="203">
        <v>266.39999999999998</v>
      </c>
      <c r="E16" s="144"/>
      <c r="F16" s="140"/>
      <c r="G16" s="142"/>
      <c r="H16" s="142"/>
      <c r="I16" s="142"/>
      <c r="J16" s="142"/>
      <c r="K16" s="115"/>
      <c r="L16" s="115"/>
      <c r="M16" s="115"/>
      <c r="N16" s="115"/>
      <c r="O16" s="115"/>
    </row>
    <row r="17" spans="1:15" x14ac:dyDescent="0.2">
      <c r="A17" s="137" t="s">
        <v>51</v>
      </c>
      <c r="B17" s="210" t="s">
        <v>183</v>
      </c>
      <c r="C17" s="211" t="s">
        <v>184</v>
      </c>
      <c r="D17" s="203">
        <v>6</v>
      </c>
      <c r="E17" s="162"/>
      <c r="F17" s="140"/>
      <c r="G17" s="163"/>
      <c r="H17" s="163"/>
      <c r="I17" s="163"/>
      <c r="J17" s="163"/>
      <c r="K17" s="115"/>
      <c r="L17" s="115"/>
      <c r="M17" s="115"/>
      <c r="N17" s="115"/>
      <c r="O17" s="115"/>
    </row>
    <row r="18" spans="1:15" ht="25.5" x14ac:dyDescent="0.2">
      <c r="A18" s="137" t="s">
        <v>52</v>
      </c>
      <c r="B18" s="210" t="s">
        <v>185</v>
      </c>
      <c r="C18" s="211" t="s">
        <v>184</v>
      </c>
      <c r="D18" s="203">
        <v>6</v>
      </c>
      <c r="E18" s="117"/>
      <c r="F18" s="140"/>
      <c r="G18" s="115"/>
      <c r="H18" s="115"/>
      <c r="I18" s="115"/>
      <c r="J18" s="115"/>
      <c r="K18" s="115"/>
      <c r="L18" s="115"/>
      <c r="M18" s="115"/>
      <c r="N18" s="115"/>
      <c r="O18" s="115"/>
    </row>
    <row r="19" spans="1:15" ht="25.5" x14ac:dyDescent="0.2">
      <c r="A19" s="137" t="s">
        <v>53</v>
      </c>
      <c r="B19" s="210" t="s">
        <v>315</v>
      </c>
      <c r="C19" s="211" t="s">
        <v>45</v>
      </c>
      <c r="D19" s="203">
        <v>57.6</v>
      </c>
      <c r="E19" s="162"/>
      <c r="F19" s="140"/>
      <c r="G19" s="163"/>
      <c r="H19" s="163"/>
      <c r="I19" s="163"/>
      <c r="J19" s="163"/>
      <c r="K19" s="115"/>
      <c r="L19" s="115"/>
      <c r="M19" s="115"/>
      <c r="N19" s="115"/>
      <c r="O19" s="115"/>
    </row>
    <row r="20" spans="1:15" ht="38.25" x14ac:dyDescent="0.2">
      <c r="A20" s="137" t="s">
        <v>54</v>
      </c>
      <c r="B20" s="210" t="s">
        <v>187</v>
      </c>
      <c r="C20" s="211" t="s">
        <v>188</v>
      </c>
      <c r="D20" s="203">
        <v>29.2</v>
      </c>
      <c r="E20" s="113"/>
      <c r="F20" s="140"/>
      <c r="G20" s="115"/>
      <c r="H20" s="140"/>
      <c r="I20" s="140"/>
      <c r="J20" s="115"/>
      <c r="K20" s="115"/>
      <c r="L20" s="115"/>
      <c r="M20" s="115"/>
      <c r="N20" s="115"/>
      <c r="O20" s="115"/>
    </row>
    <row r="21" spans="1:15" ht="51" x14ac:dyDescent="0.2">
      <c r="A21" s="137" t="s">
        <v>55</v>
      </c>
      <c r="B21" s="212" t="s">
        <v>389</v>
      </c>
      <c r="C21" s="211"/>
      <c r="D21" s="203"/>
      <c r="E21" s="18"/>
      <c r="F21" s="29"/>
      <c r="G21" s="32"/>
      <c r="H21" s="32"/>
      <c r="I21" s="32"/>
      <c r="J21" s="32"/>
      <c r="K21" s="32"/>
      <c r="L21" s="32"/>
      <c r="M21" s="32"/>
      <c r="N21" s="32"/>
      <c r="O21" s="38"/>
    </row>
    <row r="22" spans="1:15" ht="25.5" x14ac:dyDescent="0.2">
      <c r="A22" s="121" t="s">
        <v>262</v>
      </c>
      <c r="B22" s="201" t="s">
        <v>190</v>
      </c>
      <c r="C22" s="208" t="s">
        <v>188</v>
      </c>
      <c r="D22" s="203">
        <v>29.2</v>
      </c>
      <c r="E22" s="145"/>
      <c r="F22" s="140"/>
      <c r="G22" s="140"/>
      <c r="H22" s="140"/>
      <c r="I22" s="140"/>
      <c r="J22" s="140"/>
      <c r="K22" s="115"/>
      <c r="L22" s="115"/>
      <c r="M22" s="115"/>
      <c r="N22" s="115"/>
      <c r="O22" s="115"/>
    </row>
    <row r="23" spans="1:15" s="82" customFormat="1" ht="38.25" x14ac:dyDescent="0.2">
      <c r="A23" s="121" t="s">
        <v>263</v>
      </c>
      <c r="B23" s="201" t="s">
        <v>191</v>
      </c>
      <c r="C23" s="208" t="s">
        <v>188</v>
      </c>
      <c r="D23" s="203">
        <v>29.2</v>
      </c>
      <c r="E23" s="145"/>
      <c r="F23" s="140"/>
      <c r="G23" s="140"/>
      <c r="H23" s="140"/>
      <c r="I23" s="140"/>
      <c r="J23" s="140"/>
      <c r="K23" s="115"/>
      <c r="L23" s="115"/>
      <c r="M23" s="115"/>
      <c r="N23" s="115"/>
      <c r="O23" s="115"/>
    </row>
    <row r="24" spans="1:15" ht="38.25" x14ac:dyDescent="0.2">
      <c r="A24" s="121" t="s">
        <v>264</v>
      </c>
      <c r="B24" s="201" t="s">
        <v>192</v>
      </c>
      <c r="C24" s="208" t="s">
        <v>421</v>
      </c>
      <c r="D24" s="203">
        <v>29.2</v>
      </c>
      <c r="E24" s="144"/>
      <c r="F24" s="115"/>
      <c r="G24" s="142"/>
      <c r="H24" s="142"/>
      <c r="I24" s="142"/>
      <c r="J24" s="142"/>
      <c r="K24" s="115"/>
      <c r="L24" s="115"/>
      <c r="M24" s="115"/>
      <c r="N24" s="115"/>
      <c r="O24" s="115"/>
    </row>
    <row r="25" spans="1:15" ht="38.25" x14ac:dyDescent="0.2">
      <c r="A25" s="121" t="s">
        <v>405</v>
      </c>
      <c r="B25" s="201" t="s">
        <v>193</v>
      </c>
      <c r="C25" s="208" t="s">
        <v>578</v>
      </c>
      <c r="D25" s="203">
        <v>29.2</v>
      </c>
      <c r="E25" s="144"/>
      <c r="F25" s="115"/>
      <c r="G25" s="142"/>
      <c r="H25" s="142"/>
      <c r="I25" s="142"/>
      <c r="J25" s="142"/>
      <c r="K25" s="115"/>
      <c r="L25" s="115"/>
      <c r="M25" s="115"/>
      <c r="N25" s="115"/>
      <c r="O25" s="115"/>
    </row>
    <row r="26" spans="1:15" ht="38.25" x14ac:dyDescent="0.2">
      <c r="A26" s="121" t="s">
        <v>406</v>
      </c>
      <c r="B26" s="201" t="s">
        <v>194</v>
      </c>
      <c r="C26" s="208" t="s">
        <v>166</v>
      </c>
      <c r="D26" s="203">
        <v>11.68</v>
      </c>
      <c r="E26" s="144"/>
      <c r="F26" s="115"/>
      <c r="G26" s="142"/>
      <c r="H26" s="142"/>
      <c r="I26" s="142"/>
      <c r="J26" s="142"/>
      <c r="K26" s="115"/>
      <c r="L26" s="115"/>
      <c r="M26" s="115"/>
      <c r="N26" s="115"/>
      <c r="O26" s="115"/>
    </row>
    <row r="27" spans="1:15" s="106" customFormat="1" ht="25.5" x14ac:dyDescent="0.2">
      <c r="A27" s="121" t="s">
        <v>56</v>
      </c>
      <c r="B27" s="210" t="s">
        <v>195</v>
      </c>
      <c r="C27" s="213" t="s">
        <v>196</v>
      </c>
      <c r="D27" s="203">
        <v>523.79999999999995</v>
      </c>
      <c r="E27" s="113"/>
      <c r="F27" s="115"/>
      <c r="G27" s="140"/>
      <c r="H27" s="140"/>
      <c r="I27" s="140"/>
      <c r="J27" s="140"/>
      <c r="K27" s="115"/>
      <c r="L27" s="115"/>
      <c r="M27" s="115"/>
      <c r="N27" s="115"/>
      <c r="O27" s="115"/>
    </row>
    <row r="28" spans="1:15" s="82" customFormat="1" ht="25.5" x14ac:dyDescent="0.2">
      <c r="A28" s="121" t="s">
        <v>57</v>
      </c>
      <c r="B28" s="212" t="s">
        <v>390</v>
      </c>
      <c r="C28" s="213"/>
      <c r="D28" s="203"/>
      <c r="E28" s="113"/>
      <c r="F28" s="140"/>
      <c r="G28" s="140"/>
      <c r="H28" s="140"/>
      <c r="I28" s="140"/>
      <c r="J28" s="140"/>
      <c r="K28" s="140"/>
      <c r="L28" s="140"/>
      <c r="M28" s="140"/>
      <c r="N28" s="140"/>
      <c r="O28" s="140"/>
    </row>
    <row r="29" spans="1:15" ht="38.25" x14ac:dyDescent="0.2">
      <c r="A29" s="121" t="s">
        <v>265</v>
      </c>
      <c r="B29" s="201" t="s">
        <v>197</v>
      </c>
      <c r="C29" s="213" t="s">
        <v>422</v>
      </c>
      <c r="D29" s="203">
        <v>523.79999999999995</v>
      </c>
      <c r="E29" s="144"/>
      <c r="F29" s="115"/>
      <c r="G29" s="142"/>
      <c r="H29" s="142"/>
      <c r="I29" s="142"/>
      <c r="J29" s="142"/>
      <c r="K29" s="115"/>
      <c r="L29" s="115"/>
      <c r="M29" s="115"/>
      <c r="N29" s="115"/>
      <c r="O29" s="115"/>
    </row>
    <row r="30" spans="1:15" ht="38.25" x14ac:dyDescent="0.2">
      <c r="A30" s="121" t="s">
        <v>266</v>
      </c>
      <c r="B30" s="201" t="s">
        <v>198</v>
      </c>
      <c r="C30" s="213" t="s">
        <v>422</v>
      </c>
      <c r="D30" s="203">
        <v>523.79999999999995</v>
      </c>
      <c r="E30" s="144"/>
      <c r="F30" s="115"/>
      <c r="G30" s="142"/>
      <c r="H30" s="142"/>
      <c r="I30" s="142"/>
      <c r="J30" s="142"/>
      <c r="K30" s="115"/>
      <c r="L30" s="115"/>
      <c r="M30" s="115"/>
      <c r="N30" s="115"/>
      <c r="O30" s="115"/>
    </row>
    <row r="31" spans="1:15" s="98" customFormat="1" ht="38.25" x14ac:dyDescent="0.2">
      <c r="A31" s="121" t="s">
        <v>267</v>
      </c>
      <c r="B31" s="201" t="s">
        <v>199</v>
      </c>
      <c r="C31" s="208" t="s">
        <v>166</v>
      </c>
      <c r="D31" s="203">
        <v>157.13999999999999</v>
      </c>
      <c r="E31" s="144"/>
      <c r="F31" s="115"/>
      <c r="G31" s="142"/>
      <c r="H31" s="142"/>
      <c r="I31" s="142"/>
      <c r="J31" s="142"/>
      <c r="K31" s="115"/>
      <c r="L31" s="115"/>
      <c r="M31" s="115"/>
      <c r="N31" s="115"/>
      <c r="O31" s="115"/>
    </row>
    <row r="32" spans="1:15" ht="25.5" x14ac:dyDescent="0.2">
      <c r="A32" s="121" t="s">
        <v>58</v>
      </c>
      <c r="B32" s="210" t="s">
        <v>401</v>
      </c>
      <c r="C32" s="211" t="s">
        <v>188</v>
      </c>
      <c r="D32" s="203">
        <v>781.2</v>
      </c>
      <c r="E32" s="117"/>
      <c r="F32" s="115"/>
      <c r="G32" s="115"/>
      <c r="H32" s="115"/>
      <c r="I32" s="115"/>
      <c r="J32" s="115"/>
      <c r="K32" s="115"/>
      <c r="L32" s="115"/>
      <c r="M32" s="115"/>
      <c r="N32" s="115"/>
      <c r="O32" s="115"/>
    </row>
    <row r="33" spans="1:15" ht="38.25" x14ac:dyDescent="0.2">
      <c r="A33" s="121" t="s">
        <v>59</v>
      </c>
      <c r="B33" s="212" t="s">
        <v>494</v>
      </c>
      <c r="C33" s="211"/>
      <c r="D33" s="203"/>
      <c r="E33" s="141"/>
      <c r="F33" s="115"/>
      <c r="G33" s="143"/>
      <c r="H33" s="143"/>
      <c r="I33" s="143"/>
      <c r="J33" s="143"/>
      <c r="K33" s="115"/>
      <c r="L33" s="115"/>
      <c r="M33" s="115"/>
      <c r="N33" s="115"/>
      <c r="O33" s="115"/>
    </row>
    <row r="34" spans="1:15" ht="25.5" x14ac:dyDescent="0.2">
      <c r="A34" s="121" t="s">
        <v>402</v>
      </c>
      <c r="B34" s="185" t="s">
        <v>393</v>
      </c>
      <c r="C34" s="211" t="s">
        <v>421</v>
      </c>
      <c r="D34" s="203">
        <v>782.2</v>
      </c>
      <c r="E34" s="141"/>
      <c r="F34" s="115"/>
      <c r="G34" s="143"/>
      <c r="H34" s="143"/>
      <c r="I34" s="143"/>
      <c r="J34" s="143"/>
      <c r="K34" s="115"/>
      <c r="L34" s="115"/>
      <c r="M34" s="115"/>
      <c r="N34" s="115"/>
      <c r="O34" s="115"/>
    </row>
    <row r="35" spans="1:15" s="82" customFormat="1" ht="25.5" x14ac:dyDescent="0.2">
      <c r="A35" s="121" t="s">
        <v>60</v>
      </c>
      <c r="B35" s="210" t="s">
        <v>204</v>
      </c>
      <c r="C35" s="213" t="s">
        <v>45</v>
      </c>
      <c r="D35" s="203">
        <v>583.29999999999995</v>
      </c>
      <c r="E35" s="117"/>
      <c r="F35" s="115"/>
      <c r="G35" s="115"/>
      <c r="H35" s="115"/>
      <c r="I35" s="115"/>
      <c r="J35" s="115"/>
      <c r="K35" s="115"/>
      <c r="L35" s="115"/>
      <c r="M35" s="115"/>
      <c r="N35" s="115"/>
      <c r="O35" s="115"/>
    </row>
    <row r="36" spans="1:15" x14ac:dyDescent="0.2">
      <c r="A36" s="121" t="s">
        <v>61</v>
      </c>
      <c r="B36" s="210" t="s">
        <v>205</v>
      </c>
      <c r="C36" s="213" t="s">
        <v>45</v>
      </c>
      <c r="D36" s="203">
        <v>583.29999999999995</v>
      </c>
      <c r="E36" s="113"/>
      <c r="F36" s="115"/>
      <c r="G36" s="115"/>
      <c r="H36" s="140"/>
      <c r="I36" s="115"/>
      <c r="J36" s="115"/>
      <c r="K36" s="115"/>
      <c r="L36" s="115"/>
      <c r="M36" s="115"/>
      <c r="N36" s="115"/>
      <c r="O36" s="115"/>
    </row>
    <row r="37" spans="1:15" s="102" customFormat="1" ht="25.5" x14ac:dyDescent="0.2">
      <c r="A37" s="121" t="s">
        <v>62</v>
      </c>
      <c r="B37" s="210" t="s">
        <v>206</v>
      </c>
      <c r="C37" s="213" t="s">
        <v>207</v>
      </c>
      <c r="D37" s="203">
        <v>131.24249999999998</v>
      </c>
      <c r="E37" s="144"/>
      <c r="F37" s="115"/>
      <c r="G37" s="142"/>
      <c r="H37" s="142"/>
      <c r="I37" s="142"/>
      <c r="J37" s="115"/>
      <c r="K37" s="115"/>
      <c r="L37" s="115"/>
      <c r="M37" s="115"/>
      <c r="N37" s="115"/>
      <c r="O37" s="115"/>
    </row>
    <row r="38" spans="1:15" s="82" customFormat="1" ht="14.25" x14ac:dyDescent="0.2">
      <c r="A38" s="121" t="s">
        <v>63</v>
      </c>
      <c r="B38" s="210" t="s">
        <v>208</v>
      </c>
      <c r="C38" s="213" t="s">
        <v>207</v>
      </c>
      <c r="D38" s="203">
        <v>262.48499999999996</v>
      </c>
      <c r="E38" s="144"/>
      <c r="F38" s="115"/>
      <c r="G38" s="142"/>
      <c r="H38" s="142"/>
      <c r="I38" s="142"/>
      <c r="J38" s="142"/>
      <c r="K38" s="115"/>
      <c r="L38" s="115"/>
      <c r="M38" s="115"/>
      <c r="N38" s="115"/>
      <c r="O38" s="115"/>
    </row>
    <row r="39" spans="1:15" s="102" customFormat="1" ht="38.25" customHeight="1" x14ac:dyDescent="0.2">
      <c r="A39" s="184">
        <v>2</v>
      </c>
      <c r="B39" s="184" t="s">
        <v>314</v>
      </c>
      <c r="C39" s="193"/>
      <c r="D39" s="194"/>
      <c r="E39" s="165"/>
      <c r="F39" s="99"/>
      <c r="G39" s="100"/>
      <c r="H39" s="100"/>
      <c r="I39" s="100"/>
      <c r="J39" s="100"/>
      <c r="K39" s="100"/>
      <c r="L39" s="100"/>
      <c r="M39" s="100"/>
      <c r="N39" s="100"/>
      <c r="O39" s="101"/>
    </row>
    <row r="40" spans="1:15" s="116" customFormat="1" ht="38.25" customHeight="1" x14ac:dyDescent="0.2">
      <c r="A40" s="183" t="s">
        <v>70</v>
      </c>
      <c r="B40" s="204" t="s">
        <v>209</v>
      </c>
      <c r="C40" s="202" t="s">
        <v>45</v>
      </c>
      <c r="D40" s="203">
        <v>568.4</v>
      </c>
      <c r="E40" s="113"/>
      <c r="F40" s="115"/>
      <c r="G40" s="115"/>
      <c r="H40" s="140"/>
      <c r="I40" s="115"/>
      <c r="J40" s="115"/>
      <c r="K40" s="115"/>
      <c r="L40" s="115"/>
      <c r="M40" s="115"/>
      <c r="N40" s="115"/>
      <c r="O40" s="115"/>
    </row>
    <row r="41" spans="1:15" s="116" customFormat="1" ht="38.25" x14ac:dyDescent="0.2">
      <c r="A41" s="183" t="s">
        <v>71</v>
      </c>
      <c r="B41" s="204" t="s">
        <v>210</v>
      </c>
      <c r="C41" s="202" t="s">
        <v>45</v>
      </c>
      <c r="D41" s="203">
        <v>2</v>
      </c>
      <c r="E41" s="113"/>
      <c r="F41" s="115"/>
      <c r="G41" s="115"/>
      <c r="H41" s="140"/>
      <c r="I41" s="115"/>
      <c r="J41" s="115"/>
      <c r="K41" s="115"/>
      <c r="L41" s="115"/>
      <c r="M41" s="115"/>
      <c r="N41" s="115"/>
      <c r="O41" s="115"/>
    </row>
    <row r="42" spans="1:15" s="116" customFormat="1" ht="38.25" x14ac:dyDescent="0.2">
      <c r="A42" s="183" t="s">
        <v>72</v>
      </c>
      <c r="B42" s="204" t="s">
        <v>316</v>
      </c>
      <c r="C42" s="202" t="s">
        <v>45</v>
      </c>
      <c r="D42" s="203">
        <v>217.7</v>
      </c>
      <c r="E42" s="113"/>
      <c r="F42" s="115"/>
      <c r="G42" s="115"/>
      <c r="H42" s="140"/>
      <c r="I42" s="115"/>
      <c r="J42" s="115"/>
      <c r="K42" s="115"/>
      <c r="L42" s="115"/>
      <c r="M42" s="115"/>
      <c r="N42" s="115"/>
      <c r="O42" s="115"/>
    </row>
    <row r="43" spans="1:15" s="116" customFormat="1" ht="38.25" x14ac:dyDescent="0.2">
      <c r="A43" s="183" t="s">
        <v>73</v>
      </c>
      <c r="B43" s="204" t="s">
        <v>317</v>
      </c>
      <c r="C43" s="202" t="s">
        <v>45</v>
      </c>
      <c r="D43" s="203">
        <v>48.7</v>
      </c>
      <c r="E43" s="113"/>
      <c r="F43" s="115"/>
      <c r="G43" s="115"/>
      <c r="H43" s="140"/>
      <c r="I43" s="115"/>
      <c r="J43" s="115"/>
      <c r="K43" s="115"/>
      <c r="L43" s="115"/>
      <c r="M43" s="115"/>
      <c r="N43" s="115"/>
      <c r="O43" s="115"/>
    </row>
    <row r="44" spans="1:15" s="116" customFormat="1" ht="38.25" x14ac:dyDescent="0.2">
      <c r="A44" s="183" t="s">
        <v>74</v>
      </c>
      <c r="B44" s="204" t="s">
        <v>318</v>
      </c>
      <c r="C44" s="202" t="s">
        <v>45</v>
      </c>
      <c r="D44" s="203">
        <v>12.9</v>
      </c>
      <c r="E44" s="113"/>
      <c r="F44" s="115"/>
      <c r="G44" s="115"/>
      <c r="H44" s="140"/>
      <c r="I44" s="115"/>
      <c r="J44" s="115"/>
      <c r="K44" s="115"/>
      <c r="L44" s="115"/>
      <c r="M44" s="115"/>
      <c r="N44" s="115"/>
      <c r="O44" s="115"/>
    </row>
    <row r="45" spans="1:15" s="116" customFormat="1" ht="63.75" x14ac:dyDescent="0.2">
      <c r="A45" s="183" t="s">
        <v>75</v>
      </c>
      <c r="B45" s="201" t="s">
        <v>319</v>
      </c>
      <c r="C45" s="202" t="s">
        <v>45</v>
      </c>
      <c r="D45" s="203">
        <v>57.6</v>
      </c>
      <c r="E45" s="113"/>
      <c r="F45" s="115"/>
      <c r="G45" s="115"/>
      <c r="H45" s="140"/>
      <c r="I45" s="115"/>
      <c r="J45" s="115"/>
      <c r="K45" s="115"/>
      <c r="L45" s="115"/>
      <c r="M45" s="115"/>
      <c r="N45" s="115"/>
      <c r="O45" s="115"/>
    </row>
    <row r="46" spans="1:15" s="116" customFormat="1" ht="51" x14ac:dyDescent="0.2">
      <c r="A46" s="183" t="s">
        <v>76</v>
      </c>
      <c r="B46" s="201" t="s">
        <v>424</v>
      </c>
      <c r="C46" s="208" t="s">
        <v>23</v>
      </c>
      <c r="D46" s="203">
        <v>2</v>
      </c>
      <c r="E46" s="117"/>
      <c r="F46" s="115"/>
      <c r="G46" s="115"/>
      <c r="H46" s="115"/>
      <c r="I46" s="115"/>
      <c r="J46" s="115"/>
      <c r="K46" s="115"/>
      <c r="L46" s="115"/>
      <c r="M46" s="115"/>
      <c r="N46" s="115"/>
      <c r="O46" s="115"/>
    </row>
    <row r="47" spans="1:15" s="116" customFormat="1" ht="51" x14ac:dyDescent="0.2">
      <c r="A47" s="183" t="s">
        <v>77</v>
      </c>
      <c r="B47" s="201" t="s">
        <v>496</v>
      </c>
      <c r="C47" s="208" t="s">
        <v>23</v>
      </c>
      <c r="D47" s="203">
        <v>5</v>
      </c>
      <c r="E47" s="117"/>
      <c r="F47" s="115"/>
      <c r="G47" s="115"/>
      <c r="H47" s="115"/>
      <c r="I47" s="115"/>
      <c r="J47" s="115"/>
      <c r="K47" s="115"/>
      <c r="L47" s="115"/>
      <c r="M47" s="115"/>
      <c r="N47" s="115"/>
      <c r="O47" s="115"/>
    </row>
    <row r="48" spans="1:15" s="116" customFormat="1" ht="51" x14ac:dyDescent="0.2">
      <c r="A48" s="183" t="s">
        <v>78</v>
      </c>
      <c r="B48" s="201" t="s">
        <v>579</v>
      </c>
      <c r="C48" s="208" t="s">
        <v>23</v>
      </c>
      <c r="D48" s="203">
        <v>2</v>
      </c>
      <c r="E48" s="117"/>
      <c r="F48" s="115"/>
      <c r="G48" s="115"/>
      <c r="H48" s="115"/>
      <c r="I48" s="115"/>
      <c r="J48" s="164"/>
      <c r="K48" s="115"/>
      <c r="L48" s="115"/>
      <c r="M48" s="115"/>
      <c r="N48" s="115"/>
      <c r="O48" s="115"/>
    </row>
    <row r="49" spans="1:15" s="116" customFormat="1" ht="63.75" x14ac:dyDescent="0.2">
      <c r="A49" s="183" t="s">
        <v>79</v>
      </c>
      <c r="B49" s="204" t="s">
        <v>320</v>
      </c>
      <c r="C49" s="202" t="s">
        <v>23</v>
      </c>
      <c r="D49" s="203">
        <v>1</v>
      </c>
      <c r="E49" s="117"/>
      <c r="F49" s="115"/>
      <c r="G49" s="115"/>
      <c r="H49" s="115"/>
      <c r="I49" s="115"/>
      <c r="J49" s="115"/>
      <c r="K49" s="115"/>
      <c r="L49" s="115"/>
      <c r="M49" s="115"/>
      <c r="N49" s="115"/>
      <c r="O49" s="115"/>
    </row>
    <row r="50" spans="1:15" s="116" customFormat="1" ht="63.75" x14ac:dyDescent="0.2">
      <c r="A50" s="183" t="s">
        <v>80</v>
      </c>
      <c r="B50" s="204" t="s">
        <v>234</v>
      </c>
      <c r="C50" s="202" t="s">
        <v>23</v>
      </c>
      <c r="D50" s="203">
        <v>1</v>
      </c>
      <c r="E50" s="117"/>
      <c r="F50" s="115"/>
      <c r="G50" s="115"/>
      <c r="H50" s="115"/>
      <c r="I50" s="115"/>
      <c r="J50" s="115"/>
      <c r="K50" s="115"/>
      <c r="L50" s="115"/>
      <c r="M50" s="115"/>
      <c r="N50" s="115"/>
      <c r="O50" s="115"/>
    </row>
    <row r="51" spans="1:15" s="116" customFormat="1" ht="63.75" x14ac:dyDescent="0.2">
      <c r="A51" s="183" t="s">
        <v>81</v>
      </c>
      <c r="B51" s="204" t="s">
        <v>321</v>
      </c>
      <c r="C51" s="202" t="s">
        <v>23</v>
      </c>
      <c r="D51" s="203">
        <v>2</v>
      </c>
      <c r="E51" s="117"/>
      <c r="F51" s="115"/>
      <c r="G51" s="115"/>
      <c r="H51" s="115"/>
      <c r="I51" s="115"/>
      <c r="J51" s="115"/>
      <c r="K51" s="115"/>
      <c r="L51" s="115"/>
      <c r="M51" s="115"/>
      <c r="N51" s="115"/>
      <c r="O51" s="115"/>
    </row>
    <row r="52" spans="1:15" s="116" customFormat="1" x14ac:dyDescent="0.2">
      <c r="A52" s="183" t="s">
        <v>82</v>
      </c>
      <c r="B52" s="210" t="s">
        <v>214</v>
      </c>
      <c r="C52" s="208" t="s">
        <v>45</v>
      </c>
      <c r="D52" s="203">
        <v>849.7</v>
      </c>
      <c r="E52" s="117"/>
      <c r="F52" s="115"/>
      <c r="G52" s="115"/>
      <c r="H52" s="140"/>
      <c r="I52" s="115"/>
      <c r="J52" s="142"/>
      <c r="K52" s="115"/>
      <c r="L52" s="115"/>
      <c r="M52" s="115"/>
      <c r="N52" s="115"/>
      <c r="O52" s="115"/>
    </row>
    <row r="53" spans="1:15" s="116" customFormat="1" ht="25.5" x14ac:dyDescent="0.2">
      <c r="A53" s="183" t="s">
        <v>83</v>
      </c>
      <c r="B53" s="201" t="s">
        <v>215</v>
      </c>
      <c r="C53" s="208" t="s">
        <v>45</v>
      </c>
      <c r="D53" s="203">
        <v>849.7</v>
      </c>
      <c r="E53" s="117"/>
      <c r="F53" s="115"/>
      <c r="G53" s="115"/>
      <c r="H53" s="140"/>
      <c r="I53" s="115"/>
      <c r="J53" s="142"/>
      <c r="K53" s="115"/>
      <c r="L53" s="115"/>
      <c r="M53" s="115"/>
      <c r="N53" s="115"/>
      <c r="O53" s="115"/>
    </row>
    <row r="54" spans="1:15" s="116" customFormat="1" ht="51" x14ac:dyDescent="0.2">
      <c r="A54" s="183" t="s">
        <v>84</v>
      </c>
      <c r="B54" s="210" t="s">
        <v>217</v>
      </c>
      <c r="C54" s="208" t="s">
        <v>184</v>
      </c>
      <c r="D54" s="203">
        <v>8</v>
      </c>
      <c r="E54" s="117"/>
      <c r="F54" s="115"/>
      <c r="G54" s="115"/>
      <c r="H54" s="115"/>
      <c r="I54" s="115"/>
      <c r="J54" s="142"/>
      <c r="K54" s="115"/>
      <c r="L54" s="115"/>
      <c r="M54" s="115"/>
      <c r="N54" s="115"/>
      <c r="O54" s="115"/>
    </row>
    <row r="55" spans="1:15" s="116" customFormat="1" x14ac:dyDescent="0.2">
      <c r="A55" s="183" t="s">
        <v>85</v>
      </c>
      <c r="B55" s="210" t="s">
        <v>588</v>
      </c>
      <c r="C55" s="208" t="s">
        <v>45</v>
      </c>
      <c r="D55" s="203">
        <v>80</v>
      </c>
      <c r="E55" s="144"/>
      <c r="F55" s="115"/>
      <c r="G55" s="142"/>
      <c r="H55" s="142"/>
      <c r="I55" s="142"/>
      <c r="J55" s="142"/>
      <c r="K55" s="115"/>
      <c r="L55" s="115"/>
      <c r="M55" s="115"/>
      <c r="N55" s="115"/>
      <c r="O55" s="115"/>
    </row>
    <row r="56" spans="1:15" s="116" customFormat="1" ht="25.5" x14ac:dyDescent="0.2">
      <c r="A56" s="183" t="s">
        <v>86</v>
      </c>
      <c r="B56" s="204" t="s">
        <v>430</v>
      </c>
      <c r="C56" s="202" t="s">
        <v>46</v>
      </c>
      <c r="D56" s="203">
        <v>5</v>
      </c>
      <c r="E56" s="117"/>
      <c r="F56" s="115"/>
      <c r="G56" s="115"/>
      <c r="H56" s="115"/>
      <c r="I56" s="115"/>
      <c r="J56" s="142"/>
      <c r="K56" s="115"/>
      <c r="L56" s="115"/>
      <c r="M56" s="115"/>
      <c r="N56" s="115"/>
      <c r="O56" s="115"/>
    </row>
    <row r="57" spans="1:15" s="116" customFormat="1" ht="25.5" x14ac:dyDescent="0.2">
      <c r="A57" s="183" t="s">
        <v>87</v>
      </c>
      <c r="B57" s="204" t="s">
        <v>431</v>
      </c>
      <c r="C57" s="202" t="s">
        <v>46</v>
      </c>
      <c r="D57" s="203">
        <v>13</v>
      </c>
      <c r="E57" s="117"/>
      <c r="F57" s="115"/>
      <c r="G57" s="115"/>
      <c r="H57" s="140"/>
      <c r="I57" s="115"/>
      <c r="J57" s="142"/>
      <c r="K57" s="115"/>
      <c r="L57" s="115"/>
      <c r="M57" s="115"/>
      <c r="N57" s="115"/>
      <c r="O57" s="115"/>
    </row>
    <row r="58" spans="1:15" s="116" customFormat="1" ht="25.5" x14ac:dyDescent="0.2">
      <c r="A58" s="183" t="s">
        <v>88</v>
      </c>
      <c r="B58" s="204" t="s">
        <v>432</v>
      </c>
      <c r="C58" s="202" t="s">
        <v>46</v>
      </c>
      <c r="D58" s="203">
        <v>1</v>
      </c>
      <c r="E58" s="117"/>
      <c r="F58" s="115"/>
      <c r="G58" s="115"/>
      <c r="H58" s="140"/>
      <c r="I58" s="115"/>
      <c r="J58" s="142"/>
      <c r="K58" s="115"/>
      <c r="L58" s="115"/>
      <c r="M58" s="115"/>
      <c r="N58" s="115"/>
      <c r="O58" s="115"/>
    </row>
    <row r="59" spans="1:15" s="116" customFormat="1" ht="25.5" x14ac:dyDescent="0.2">
      <c r="A59" s="183" t="s">
        <v>89</v>
      </c>
      <c r="B59" s="204" t="s">
        <v>580</v>
      </c>
      <c r="C59" s="202" t="s">
        <v>46</v>
      </c>
      <c r="D59" s="203">
        <v>1</v>
      </c>
      <c r="E59" s="117"/>
      <c r="F59" s="115"/>
      <c r="G59" s="115"/>
      <c r="H59" s="140"/>
      <c r="I59" s="115"/>
      <c r="J59" s="142"/>
      <c r="K59" s="115"/>
      <c r="L59" s="115"/>
      <c r="M59" s="115"/>
      <c r="N59" s="115"/>
      <c r="O59" s="115"/>
    </row>
    <row r="60" spans="1:15" s="116" customFormat="1" ht="25.5" x14ac:dyDescent="0.2">
      <c r="A60" s="183" t="s">
        <v>90</v>
      </c>
      <c r="B60" s="204" t="s">
        <v>435</v>
      </c>
      <c r="C60" s="202" t="s">
        <v>46</v>
      </c>
      <c r="D60" s="203">
        <v>2</v>
      </c>
      <c r="E60" s="117"/>
      <c r="F60" s="115"/>
      <c r="G60" s="115"/>
      <c r="H60" s="140"/>
      <c r="I60" s="115"/>
      <c r="J60" s="142"/>
      <c r="K60" s="115"/>
      <c r="L60" s="115"/>
      <c r="M60" s="115"/>
      <c r="N60" s="115"/>
      <c r="O60" s="115"/>
    </row>
    <row r="61" spans="1:15" s="116" customFormat="1" ht="25.5" x14ac:dyDescent="0.2">
      <c r="A61" s="183" t="s">
        <v>91</v>
      </c>
      <c r="B61" s="204" t="s">
        <v>436</v>
      </c>
      <c r="C61" s="202" t="s">
        <v>46</v>
      </c>
      <c r="D61" s="203">
        <v>1</v>
      </c>
      <c r="E61" s="117"/>
      <c r="F61" s="115"/>
      <c r="G61" s="115"/>
      <c r="H61" s="140"/>
      <c r="I61" s="115"/>
      <c r="J61" s="142"/>
      <c r="K61" s="115"/>
      <c r="L61" s="115"/>
      <c r="M61" s="115"/>
      <c r="N61" s="115"/>
      <c r="O61" s="115"/>
    </row>
    <row r="62" spans="1:15" s="116" customFormat="1" ht="25.5" x14ac:dyDescent="0.2">
      <c r="A62" s="183" t="s">
        <v>92</v>
      </c>
      <c r="B62" s="204" t="s">
        <v>581</v>
      </c>
      <c r="C62" s="202" t="s">
        <v>46</v>
      </c>
      <c r="D62" s="203">
        <v>1</v>
      </c>
      <c r="E62" s="117"/>
      <c r="F62" s="115"/>
      <c r="G62" s="115"/>
      <c r="H62" s="140"/>
      <c r="I62" s="115"/>
      <c r="J62" s="142"/>
      <c r="K62" s="115"/>
      <c r="L62" s="115"/>
      <c r="M62" s="115"/>
      <c r="N62" s="115"/>
      <c r="O62" s="115"/>
    </row>
    <row r="63" spans="1:15" s="116" customFormat="1" ht="25.5" x14ac:dyDescent="0.2">
      <c r="A63" s="183" t="s">
        <v>93</v>
      </c>
      <c r="B63" s="204" t="s">
        <v>582</v>
      </c>
      <c r="C63" s="202" t="s">
        <v>46</v>
      </c>
      <c r="D63" s="203">
        <v>1</v>
      </c>
      <c r="E63" s="117"/>
      <c r="F63" s="115"/>
      <c r="G63" s="115"/>
      <c r="H63" s="115"/>
      <c r="I63" s="115"/>
      <c r="J63" s="142"/>
      <c r="K63" s="115"/>
      <c r="L63" s="115"/>
      <c r="M63" s="115"/>
      <c r="N63" s="115"/>
      <c r="O63" s="115"/>
    </row>
    <row r="64" spans="1:15" s="116" customFormat="1" ht="25.5" x14ac:dyDescent="0.2">
      <c r="A64" s="183" t="s">
        <v>94</v>
      </c>
      <c r="B64" s="204" t="s">
        <v>438</v>
      </c>
      <c r="C64" s="202" t="s">
        <v>46</v>
      </c>
      <c r="D64" s="203">
        <v>3</v>
      </c>
      <c r="E64" s="117"/>
      <c r="F64" s="115"/>
      <c r="G64" s="115"/>
      <c r="H64" s="115"/>
      <c r="I64" s="115"/>
      <c r="J64" s="142"/>
      <c r="K64" s="115"/>
      <c r="L64" s="115"/>
      <c r="M64" s="115"/>
      <c r="N64" s="115"/>
      <c r="O64" s="115"/>
    </row>
    <row r="65" spans="1:15" s="116" customFormat="1" ht="25.5" x14ac:dyDescent="0.2">
      <c r="A65" s="183" t="s">
        <v>95</v>
      </c>
      <c r="B65" s="204" t="s">
        <v>440</v>
      </c>
      <c r="C65" s="202" t="s">
        <v>46</v>
      </c>
      <c r="D65" s="203">
        <v>6</v>
      </c>
      <c r="E65" s="117"/>
      <c r="F65" s="115"/>
      <c r="G65" s="115"/>
      <c r="H65" s="115"/>
      <c r="I65" s="115"/>
      <c r="J65" s="142"/>
      <c r="K65" s="115"/>
      <c r="L65" s="115"/>
      <c r="M65" s="115"/>
      <c r="N65" s="115"/>
      <c r="O65" s="115"/>
    </row>
    <row r="66" spans="1:15" s="116" customFormat="1" ht="51" x14ac:dyDescent="0.2">
      <c r="A66" s="183" t="s">
        <v>96</v>
      </c>
      <c r="B66" s="204" t="s">
        <v>583</v>
      </c>
      <c r="C66" s="208" t="s">
        <v>23</v>
      </c>
      <c r="D66" s="203">
        <v>3</v>
      </c>
      <c r="E66" s="144"/>
      <c r="F66" s="115"/>
      <c r="G66" s="142"/>
      <c r="H66" s="142"/>
      <c r="I66" s="142"/>
      <c r="J66" s="142"/>
      <c r="K66" s="115"/>
      <c r="L66" s="115"/>
      <c r="M66" s="115"/>
      <c r="N66" s="115"/>
      <c r="O66" s="115"/>
    </row>
    <row r="67" spans="1:15" s="116" customFormat="1" ht="38.25" x14ac:dyDescent="0.2">
      <c r="A67" s="183" t="s">
        <v>97</v>
      </c>
      <c r="B67" s="175" t="s">
        <v>231</v>
      </c>
      <c r="C67" s="183" t="s">
        <v>23</v>
      </c>
      <c r="D67" s="205">
        <v>3</v>
      </c>
      <c r="E67" s="144"/>
      <c r="F67" s="115"/>
      <c r="G67" s="142"/>
      <c r="H67" s="142"/>
      <c r="I67" s="142"/>
      <c r="J67" s="142"/>
      <c r="K67" s="115"/>
      <c r="L67" s="115"/>
      <c r="M67" s="115"/>
      <c r="N67" s="115"/>
      <c r="O67" s="115"/>
    </row>
    <row r="68" spans="1:15" s="116" customFormat="1" ht="25.5" x14ac:dyDescent="0.2">
      <c r="A68" s="183" t="s">
        <v>98</v>
      </c>
      <c r="B68" s="204" t="s">
        <v>515</v>
      </c>
      <c r="C68" s="202" t="s">
        <v>46</v>
      </c>
      <c r="D68" s="203">
        <v>3</v>
      </c>
      <c r="E68" s="144"/>
      <c r="F68" s="115"/>
      <c r="G68" s="142"/>
      <c r="H68" s="142"/>
      <c r="I68" s="142"/>
      <c r="J68" s="142"/>
      <c r="K68" s="115"/>
      <c r="L68" s="115"/>
      <c r="M68" s="115"/>
      <c r="N68" s="115"/>
      <c r="O68" s="115"/>
    </row>
    <row r="69" spans="1:15" s="116" customFormat="1" ht="25.5" x14ac:dyDescent="0.2">
      <c r="A69" s="183" t="s">
        <v>99</v>
      </c>
      <c r="B69" s="204" t="s">
        <v>447</v>
      </c>
      <c r="C69" s="202" t="s">
        <v>46</v>
      </c>
      <c r="D69" s="203">
        <v>10</v>
      </c>
      <c r="E69" s="144"/>
      <c r="F69" s="115"/>
      <c r="G69" s="142"/>
      <c r="H69" s="142"/>
      <c r="I69" s="142"/>
      <c r="J69" s="142"/>
      <c r="K69" s="115"/>
      <c r="L69" s="115"/>
      <c r="M69" s="115"/>
      <c r="N69" s="115"/>
      <c r="O69" s="115"/>
    </row>
    <row r="70" spans="1:15" s="116" customFormat="1" ht="25.5" x14ac:dyDescent="0.2">
      <c r="A70" s="183" t="s">
        <v>100</v>
      </c>
      <c r="B70" s="204" t="s">
        <v>448</v>
      </c>
      <c r="C70" s="202" t="s">
        <v>46</v>
      </c>
      <c r="D70" s="203">
        <v>2</v>
      </c>
      <c r="E70" s="144"/>
      <c r="F70" s="115"/>
      <c r="G70" s="142"/>
      <c r="H70" s="142"/>
      <c r="I70" s="142"/>
      <c r="J70" s="142"/>
      <c r="K70" s="115"/>
      <c r="L70" s="115"/>
      <c r="M70" s="115"/>
      <c r="N70" s="115"/>
      <c r="O70" s="115"/>
    </row>
    <row r="71" spans="1:15" s="116" customFormat="1" ht="25.5" x14ac:dyDescent="0.2">
      <c r="A71" s="183" t="s">
        <v>268</v>
      </c>
      <c r="B71" s="204" t="s">
        <v>584</v>
      </c>
      <c r="C71" s="202" t="s">
        <v>46</v>
      </c>
      <c r="D71" s="203">
        <v>2</v>
      </c>
      <c r="E71" s="144"/>
      <c r="F71" s="115"/>
      <c r="G71" s="142"/>
      <c r="H71" s="142"/>
      <c r="I71" s="142"/>
      <c r="J71" s="142"/>
      <c r="K71" s="115"/>
      <c r="L71" s="115"/>
      <c r="M71" s="115"/>
      <c r="N71" s="115"/>
      <c r="O71" s="115"/>
    </row>
    <row r="72" spans="1:15" s="116" customFormat="1" ht="25.5" x14ac:dyDescent="0.2">
      <c r="A72" s="183" t="s">
        <v>269</v>
      </c>
      <c r="B72" s="201" t="s">
        <v>451</v>
      </c>
      <c r="C72" s="208" t="s">
        <v>46</v>
      </c>
      <c r="D72" s="203">
        <v>2</v>
      </c>
      <c r="E72" s="144"/>
      <c r="F72" s="115"/>
      <c r="G72" s="142"/>
      <c r="H72" s="142"/>
      <c r="I72" s="142"/>
      <c r="J72" s="142"/>
      <c r="K72" s="115"/>
      <c r="L72" s="115"/>
      <c r="M72" s="115"/>
      <c r="N72" s="115"/>
      <c r="O72" s="115"/>
    </row>
    <row r="73" spans="1:15" s="116" customFormat="1" ht="27" x14ac:dyDescent="0.2">
      <c r="A73" s="183" t="s">
        <v>270</v>
      </c>
      <c r="B73" s="201" t="s">
        <v>585</v>
      </c>
      <c r="C73" s="202" t="s">
        <v>46</v>
      </c>
      <c r="D73" s="203">
        <v>6</v>
      </c>
      <c r="E73" s="144"/>
      <c r="F73" s="115"/>
      <c r="G73" s="142"/>
      <c r="H73" s="142"/>
      <c r="I73" s="142"/>
      <c r="J73" s="142"/>
      <c r="K73" s="115"/>
      <c r="L73" s="115"/>
      <c r="M73" s="115"/>
      <c r="N73" s="115"/>
      <c r="O73" s="115"/>
    </row>
    <row r="74" spans="1:15" s="116" customFormat="1" ht="27" x14ac:dyDescent="0.2">
      <c r="A74" s="183" t="s">
        <v>271</v>
      </c>
      <c r="B74" s="201" t="s">
        <v>586</v>
      </c>
      <c r="C74" s="202" t="s">
        <v>46</v>
      </c>
      <c r="D74" s="203">
        <v>4</v>
      </c>
      <c r="E74" s="144"/>
      <c r="F74" s="115"/>
      <c r="G74" s="142"/>
      <c r="H74" s="142"/>
      <c r="I74" s="142"/>
      <c r="J74" s="142"/>
      <c r="K74" s="115"/>
      <c r="L74" s="115"/>
      <c r="M74" s="115"/>
      <c r="N74" s="115"/>
      <c r="O74" s="115"/>
    </row>
    <row r="75" spans="1:15" s="116" customFormat="1" ht="27" x14ac:dyDescent="0.2">
      <c r="A75" s="183" t="s">
        <v>272</v>
      </c>
      <c r="B75" s="201" t="s">
        <v>587</v>
      </c>
      <c r="C75" s="202" t="s">
        <v>46</v>
      </c>
      <c r="D75" s="203">
        <v>4</v>
      </c>
      <c r="E75" s="144"/>
      <c r="F75" s="115"/>
      <c r="G75" s="142"/>
      <c r="H75" s="142"/>
      <c r="I75" s="142"/>
      <c r="J75" s="142"/>
      <c r="K75" s="115"/>
      <c r="L75" s="115"/>
      <c r="M75" s="115"/>
      <c r="N75" s="115"/>
      <c r="O75" s="115"/>
    </row>
    <row r="76" spans="1:15" s="116" customFormat="1" ht="25.5" x14ac:dyDescent="0.2">
      <c r="A76" s="183" t="s">
        <v>273</v>
      </c>
      <c r="B76" s="204" t="s">
        <v>520</v>
      </c>
      <c r="C76" s="202" t="s">
        <v>46</v>
      </c>
      <c r="D76" s="203">
        <v>4</v>
      </c>
      <c r="E76" s="144"/>
      <c r="F76" s="115"/>
      <c r="G76" s="142"/>
      <c r="H76" s="142"/>
      <c r="I76" s="142"/>
      <c r="J76" s="142"/>
      <c r="K76" s="115"/>
      <c r="L76" s="115"/>
      <c r="M76" s="115"/>
      <c r="N76" s="115"/>
      <c r="O76" s="115"/>
    </row>
    <row r="77" spans="1:15" s="116" customFormat="1" ht="25.5" x14ac:dyDescent="0.2">
      <c r="A77" s="183" t="s">
        <v>274</v>
      </c>
      <c r="B77" s="204" t="s">
        <v>458</v>
      </c>
      <c r="C77" s="202" t="s">
        <v>46</v>
      </c>
      <c r="D77" s="203">
        <v>21</v>
      </c>
      <c r="E77" s="144"/>
      <c r="F77" s="115"/>
      <c r="G77" s="142"/>
      <c r="H77" s="142"/>
      <c r="I77" s="142"/>
      <c r="J77" s="142"/>
      <c r="K77" s="115"/>
      <c r="L77" s="115"/>
      <c r="M77" s="115"/>
      <c r="N77" s="115"/>
      <c r="O77" s="115"/>
    </row>
    <row r="78" spans="1:15" s="39" customFormat="1" x14ac:dyDescent="0.2">
      <c r="A78" s="40"/>
      <c r="B78" s="25" t="s">
        <v>0</v>
      </c>
      <c r="C78" s="41"/>
      <c r="D78" s="40"/>
      <c r="E78" s="42"/>
      <c r="F78" s="43"/>
      <c r="G78" s="45"/>
      <c r="H78" s="44"/>
      <c r="I78" s="45"/>
      <c r="J78" s="44"/>
      <c r="K78" s="45">
        <f>SUM(K11:K77)</f>
        <v>0</v>
      </c>
      <c r="L78" s="44">
        <f>SUM(L11:L77)</f>
        <v>0</v>
      </c>
      <c r="M78" s="45">
        <f>SUM(M11:M77)</f>
        <v>0</v>
      </c>
      <c r="N78" s="44">
        <f>SUM(N10:N77)</f>
        <v>0</v>
      </c>
      <c r="O78" s="70">
        <f>SUM(O11:O77)</f>
        <v>0</v>
      </c>
    </row>
    <row r="79" spans="1:15" x14ac:dyDescent="0.2">
      <c r="J79" s="15" t="s">
        <v>20</v>
      </c>
      <c r="K79" s="14"/>
      <c r="L79" s="14"/>
      <c r="M79" s="14">
        <f>M78*5%</f>
        <v>0</v>
      </c>
      <c r="N79" s="14"/>
      <c r="O79" s="46">
        <f>M79</f>
        <v>0</v>
      </c>
    </row>
    <row r="80" spans="1:15" x14ac:dyDescent="0.2">
      <c r="J80" s="15" t="s">
        <v>14</v>
      </c>
      <c r="K80" s="47">
        <f>SUM(K78:K79)</f>
        <v>0</v>
      </c>
      <c r="L80" s="47">
        <f>SUM(L78:L79)</f>
        <v>0</v>
      </c>
      <c r="M80" s="47">
        <f>SUM(M78:M79)</f>
        <v>0</v>
      </c>
      <c r="N80" s="47">
        <f>SUM(N78:N79)</f>
        <v>0</v>
      </c>
      <c r="O80" s="48">
        <f>SUM(O78:O79)</f>
        <v>0</v>
      </c>
    </row>
    <row r="81" spans="2:15" x14ac:dyDescent="0.2">
      <c r="J81" s="15"/>
      <c r="K81" s="71"/>
      <c r="L81" s="71"/>
      <c r="M81" s="71"/>
      <c r="N81" s="71"/>
      <c r="O81" s="72"/>
    </row>
    <row r="82" spans="2:15" x14ac:dyDescent="0.2">
      <c r="B82" s="49" t="s">
        <v>19</v>
      </c>
      <c r="E82" s="50"/>
    </row>
    <row r="83" spans="2:15" x14ac:dyDescent="0.2">
      <c r="E83" s="50"/>
    </row>
    <row r="84" spans="2:15" x14ac:dyDescent="0.2">
      <c r="B84" s="49" t="s">
        <v>22</v>
      </c>
      <c r="E84" s="50"/>
    </row>
    <row r="85" spans="2:15" x14ac:dyDescent="0.2">
      <c r="E85" s="50"/>
    </row>
  </sheetData>
  <mergeCells count="6">
    <mergeCell ref="K8:O8"/>
    <mergeCell ref="A8:A9"/>
    <mergeCell ref="B8:B9"/>
    <mergeCell ref="C8:C9"/>
    <mergeCell ref="D8:D9"/>
    <mergeCell ref="E8:J8"/>
  </mergeCells>
  <pageMargins left="0.39370078740157483" right="0.35433070866141736" top="1.0236220472440944" bottom="0.39370078740157483" header="0.51181102362204722" footer="0.15748031496062992"/>
  <pageSetup paperSize="9" orientation="landscape" horizontalDpi="4294967292" verticalDpi="360" r:id="rId1"/>
  <headerFooter alignWithMargins="0">
    <oddHeader xml:space="preserve">&amp;C&amp;12LOKĀLĀ TĀME Nr. 1-11 
&amp;"Arial,Полужирный"&amp;UŪDENSAPĀDES TĪKLI NO SAULES LĪDZ CELTNIECĪBAS IELAI&amp;"Arial,Обычный"&amp;U.
</oddHeader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223"/>
  <sheetViews>
    <sheetView topLeftCell="A177" zoomScaleNormal="100" workbookViewId="0">
      <selection activeCell="B182" sqref="B182"/>
    </sheetView>
  </sheetViews>
  <sheetFormatPr defaultRowHeight="12.75" x14ac:dyDescent="0.2"/>
  <cols>
    <col min="1" max="1" width="7.7109375" style="3" customWidth="1"/>
    <col min="2" max="2" width="31.7109375" style="1" customWidth="1"/>
    <col min="3" max="3" width="6" style="2" customWidth="1"/>
    <col min="4" max="4" width="8.7109375" style="3" customWidth="1"/>
    <col min="5" max="5" width="6.28515625" style="3" customWidth="1"/>
    <col min="6" max="6" width="6.5703125" style="4" customWidth="1"/>
    <col min="7" max="7" width="6.42578125" style="5" customWidth="1"/>
    <col min="8" max="8" width="8.5703125" style="5" customWidth="1"/>
    <col min="9" max="9" width="8.28515625" style="5" customWidth="1"/>
    <col min="10" max="11" width="8.42578125" style="5" customWidth="1"/>
    <col min="12" max="12" width="9.5703125" style="5" customWidth="1"/>
    <col min="13" max="14" width="9.42578125" style="5" customWidth="1"/>
    <col min="15" max="15" width="9.42578125" style="6" customWidth="1"/>
    <col min="16" max="16384" width="9.140625" style="6"/>
  </cols>
  <sheetData>
    <row r="1" spans="1:15" ht="14.25" x14ac:dyDescent="0.2">
      <c r="A1" s="52" t="s">
        <v>1</v>
      </c>
      <c r="B1" s="53"/>
      <c r="C1" s="83" t="s">
        <v>38</v>
      </c>
      <c r="D1" s="54"/>
      <c r="E1" s="54"/>
      <c r="F1" s="55"/>
      <c r="G1" s="56"/>
      <c r="H1" s="56"/>
      <c r="I1" s="56"/>
      <c r="J1" s="56"/>
      <c r="K1" s="56"/>
      <c r="L1" s="56"/>
      <c r="M1" s="56"/>
      <c r="N1" s="56"/>
      <c r="O1" s="57"/>
    </row>
    <row r="2" spans="1:15" ht="15" x14ac:dyDescent="0.2">
      <c r="A2" s="52" t="s">
        <v>2</v>
      </c>
      <c r="B2" s="53"/>
      <c r="C2" s="74" t="s">
        <v>36</v>
      </c>
      <c r="D2" s="54"/>
      <c r="E2" s="54"/>
      <c r="F2" s="55"/>
      <c r="G2" s="56"/>
      <c r="H2" s="56"/>
      <c r="I2" s="56"/>
      <c r="J2" s="56"/>
      <c r="K2" s="56"/>
      <c r="L2" s="56"/>
      <c r="M2" s="56"/>
      <c r="N2" s="56"/>
      <c r="O2" s="57"/>
    </row>
    <row r="3" spans="1:15" ht="15" x14ac:dyDescent="0.2">
      <c r="A3" s="52"/>
      <c r="B3" s="53"/>
      <c r="C3" s="74" t="s">
        <v>37</v>
      </c>
      <c r="D3" s="54"/>
      <c r="E3" s="54"/>
      <c r="F3" s="55"/>
      <c r="G3" s="56"/>
      <c r="H3" s="56"/>
      <c r="I3" s="56"/>
      <c r="J3" s="56"/>
      <c r="K3" s="56"/>
      <c r="L3" s="56"/>
      <c r="M3" s="56"/>
      <c r="N3" s="56"/>
      <c r="O3" s="57"/>
    </row>
    <row r="4" spans="1:15" ht="15" x14ac:dyDescent="0.2">
      <c r="A4" s="52" t="s">
        <v>3</v>
      </c>
      <c r="B4" s="53"/>
      <c r="C4" s="74" t="s">
        <v>39</v>
      </c>
      <c r="D4" s="54"/>
      <c r="E4" s="54"/>
      <c r="F4" s="55"/>
      <c r="G4" s="56"/>
      <c r="H4" s="56"/>
      <c r="I4" s="56"/>
      <c r="J4" s="56"/>
      <c r="K4" s="56"/>
      <c r="L4" s="56"/>
      <c r="M4" s="56"/>
      <c r="N4" s="56"/>
      <c r="O4" s="57"/>
    </row>
    <row r="5" spans="1:15" ht="14.25" x14ac:dyDescent="0.2">
      <c r="A5" s="52" t="s">
        <v>4</v>
      </c>
      <c r="B5" s="53"/>
      <c r="C5" s="58"/>
      <c r="D5" s="54"/>
      <c r="E5" s="54"/>
      <c r="F5" s="55"/>
      <c r="G5" s="56"/>
      <c r="H5" s="56"/>
      <c r="I5" s="56"/>
      <c r="J5" s="56"/>
      <c r="K5" s="56"/>
      <c r="L5" s="56"/>
      <c r="M5" s="56"/>
      <c r="N5" s="56"/>
      <c r="O5" s="57"/>
    </row>
    <row r="6" spans="1:15" ht="14.25" x14ac:dyDescent="0.2">
      <c r="A6" s="52" t="s">
        <v>218</v>
      </c>
      <c r="B6" s="53"/>
      <c r="C6" s="59"/>
      <c r="D6" s="54"/>
      <c r="E6" s="54"/>
      <c r="F6" s="55"/>
      <c r="G6" s="56"/>
      <c r="H6" s="56"/>
      <c r="I6" s="56"/>
      <c r="J6" s="56"/>
      <c r="K6" s="56"/>
      <c r="L6" s="56"/>
      <c r="M6" s="56"/>
      <c r="N6" s="60" t="s">
        <v>27</v>
      </c>
      <c r="O6" s="61">
        <f>O218</f>
        <v>0</v>
      </c>
    </row>
    <row r="7" spans="1:15" ht="14.25" x14ac:dyDescent="0.2">
      <c r="A7" s="10" t="s">
        <v>40</v>
      </c>
      <c r="B7" s="53"/>
      <c r="C7" s="59"/>
      <c r="D7" s="54"/>
      <c r="E7" s="54"/>
      <c r="F7" s="55"/>
      <c r="G7" s="56"/>
      <c r="H7" s="56"/>
      <c r="I7" s="56"/>
      <c r="J7" s="56"/>
      <c r="K7" s="56"/>
      <c r="L7" s="56"/>
      <c r="M7" s="56"/>
      <c r="N7" s="56"/>
      <c r="O7" s="57"/>
    </row>
    <row r="8" spans="1:15" ht="20.25" customHeight="1" x14ac:dyDescent="0.2">
      <c r="A8" s="250" t="s">
        <v>5</v>
      </c>
      <c r="B8" s="261" t="s">
        <v>6</v>
      </c>
      <c r="C8" s="263" t="s">
        <v>7</v>
      </c>
      <c r="D8" s="250" t="s">
        <v>8</v>
      </c>
      <c r="E8" s="259" t="s">
        <v>9</v>
      </c>
      <c r="F8" s="259"/>
      <c r="G8" s="259"/>
      <c r="H8" s="259"/>
      <c r="I8" s="259"/>
      <c r="J8" s="260"/>
      <c r="K8" s="258" t="s">
        <v>12</v>
      </c>
      <c r="L8" s="259"/>
      <c r="M8" s="259"/>
      <c r="N8" s="259"/>
      <c r="O8" s="260"/>
    </row>
    <row r="9" spans="1:15" ht="78.75" customHeight="1" x14ac:dyDescent="0.2">
      <c r="A9" s="251"/>
      <c r="B9" s="262"/>
      <c r="C9" s="264"/>
      <c r="D9" s="251"/>
      <c r="E9" s="7" t="s">
        <v>10</v>
      </c>
      <c r="F9" s="7" t="s">
        <v>28</v>
      </c>
      <c r="G9" s="8" t="s">
        <v>29</v>
      </c>
      <c r="H9" s="8" t="s">
        <v>30</v>
      </c>
      <c r="I9" s="8" t="s">
        <v>31</v>
      </c>
      <c r="J9" s="8" t="s">
        <v>32</v>
      </c>
      <c r="K9" s="8" t="s">
        <v>11</v>
      </c>
      <c r="L9" s="8" t="s">
        <v>29</v>
      </c>
      <c r="M9" s="8" t="s">
        <v>30</v>
      </c>
      <c r="N9" s="8" t="s">
        <v>31</v>
      </c>
      <c r="O9" s="8" t="s">
        <v>33</v>
      </c>
    </row>
    <row r="10" spans="1:15" x14ac:dyDescent="0.2">
      <c r="A10" s="17"/>
      <c r="B10" s="33"/>
      <c r="C10" s="34"/>
      <c r="D10" s="27"/>
      <c r="E10" s="35"/>
      <c r="F10" s="28"/>
      <c r="G10" s="36"/>
      <c r="H10" s="31"/>
      <c r="I10" s="36"/>
      <c r="J10" s="31"/>
      <c r="K10" s="36"/>
      <c r="L10" s="31"/>
      <c r="M10" s="36"/>
      <c r="N10" s="31"/>
      <c r="O10" s="37"/>
    </row>
    <row r="11" spans="1:15" s="98" customFormat="1" x14ac:dyDescent="0.2">
      <c r="A11" s="107"/>
      <c r="B11" s="112" t="s">
        <v>322</v>
      </c>
      <c r="C11" s="109"/>
      <c r="D11" s="110"/>
      <c r="E11" s="110"/>
      <c r="F11" s="138"/>
      <c r="G11" s="138"/>
      <c r="H11" s="138"/>
      <c r="I11" s="138"/>
      <c r="J11" s="138"/>
      <c r="K11" s="138"/>
      <c r="L11" s="138"/>
      <c r="M11" s="138"/>
      <c r="N11" s="138"/>
      <c r="O11" s="138"/>
    </row>
    <row r="12" spans="1:15" s="82" customFormat="1" ht="25.5" customHeight="1" x14ac:dyDescent="0.2">
      <c r="A12" s="122" t="s">
        <v>161</v>
      </c>
      <c r="B12" s="135" t="s">
        <v>178</v>
      </c>
      <c r="C12" s="118"/>
      <c r="D12" s="119"/>
      <c r="E12" s="113"/>
      <c r="F12" s="140"/>
      <c r="G12" s="140"/>
      <c r="H12" s="140"/>
      <c r="I12" s="140"/>
      <c r="J12" s="140"/>
      <c r="K12" s="140"/>
      <c r="L12" s="140"/>
      <c r="M12" s="140"/>
      <c r="N12" s="140"/>
      <c r="O12" s="140"/>
    </row>
    <row r="13" spans="1:15" s="82" customFormat="1" ht="89.25" customHeight="1" x14ac:dyDescent="0.2">
      <c r="A13" s="208" t="s">
        <v>47</v>
      </c>
      <c r="B13" s="210" t="s">
        <v>220</v>
      </c>
      <c r="C13" s="211" t="s">
        <v>45</v>
      </c>
      <c r="D13" s="214">
        <v>4070</v>
      </c>
      <c r="E13" s="113"/>
      <c r="F13" s="140"/>
      <c r="G13" s="140"/>
      <c r="H13" s="140"/>
      <c r="I13" s="140"/>
      <c r="J13" s="140"/>
      <c r="K13" s="115"/>
      <c r="L13" s="115"/>
      <c r="M13" s="115"/>
      <c r="N13" s="115"/>
      <c r="O13" s="115"/>
    </row>
    <row r="14" spans="1:15" s="82" customFormat="1" ht="38.25" x14ac:dyDescent="0.2">
      <c r="A14" s="208" t="s">
        <v>48</v>
      </c>
      <c r="B14" s="201" t="s">
        <v>180</v>
      </c>
      <c r="C14" s="208" t="s">
        <v>166</v>
      </c>
      <c r="D14" s="214">
        <v>13177.11</v>
      </c>
      <c r="E14" s="113"/>
      <c r="F14" s="140"/>
      <c r="G14" s="140"/>
      <c r="H14" s="140"/>
      <c r="I14" s="140"/>
      <c r="J14" s="140"/>
      <c r="K14" s="115"/>
      <c r="L14" s="115"/>
      <c r="M14" s="115"/>
      <c r="N14" s="115"/>
      <c r="O14" s="115"/>
    </row>
    <row r="15" spans="1:15" s="82" customFormat="1" ht="38.25" x14ac:dyDescent="0.2">
      <c r="A15" s="208" t="s">
        <v>49</v>
      </c>
      <c r="B15" s="201" t="s">
        <v>181</v>
      </c>
      <c r="C15" s="208" t="s">
        <v>166</v>
      </c>
      <c r="D15" s="214">
        <f>D14-D18-D19</f>
        <v>10429.86</v>
      </c>
      <c r="E15" s="144"/>
      <c r="F15" s="140"/>
      <c r="G15" s="142"/>
      <c r="H15" s="142"/>
      <c r="I15" s="142"/>
      <c r="J15" s="142"/>
      <c r="K15" s="115"/>
      <c r="L15" s="115"/>
      <c r="M15" s="115"/>
      <c r="N15" s="115"/>
      <c r="O15" s="115"/>
    </row>
    <row r="16" spans="1:15" s="82" customFormat="1" ht="25.5" x14ac:dyDescent="0.2">
      <c r="A16" s="208" t="s">
        <v>50</v>
      </c>
      <c r="B16" s="210" t="s">
        <v>204</v>
      </c>
      <c r="C16" s="213" t="s">
        <v>45</v>
      </c>
      <c r="D16" s="214">
        <f>D13</f>
        <v>4070</v>
      </c>
      <c r="E16" s="117"/>
      <c r="F16" s="115"/>
      <c r="G16" s="115"/>
      <c r="H16" s="115"/>
      <c r="I16" s="115"/>
      <c r="J16" s="115"/>
      <c r="K16" s="115"/>
      <c r="L16" s="115"/>
      <c r="M16" s="115"/>
      <c r="N16" s="115"/>
      <c r="O16" s="115"/>
    </row>
    <row r="17" spans="1:15" s="82" customFormat="1" ht="25.5" x14ac:dyDescent="0.2">
      <c r="A17" s="208" t="s">
        <v>51</v>
      </c>
      <c r="B17" s="210" t="s">
        <v>205</v>
      </c>
      <c r="C17" s="213" t="s">
        <v>45</v>
      </c>
      <c r="D17" s="214">
        <f>D13</f>
        <v>4070</v>
      </c>
      <c r="E17" s="113"/>
      <c r="F17" s="115"/>
      <c r="G17" s="115"/>
      <c r="H17" s="140"/>
      <c r="I17" s="115"/>
      <c r="J17" s="115"/>
      <c r="K17" s="115"/>
      <c r="L17" s="115"/>
      <c r="M17" s="115"/>
      <c r="N17" s="115"/>
      <c r="O17" s="115"/>
    </row>
    <row r="18" spans="1:15" s="82" customFormat="1" ht="25.5" x14ac:dyDescent="0.2">
      <c r="A18" s="208" t="s">
        <v>52</v>
      </c>
      <c r="B18" s="210" t="s">
        <v>206</v>
      </c>
      <c r="C18" s="213" t="s">
        <v>207</v>
      </c>
      <c r="D18" s="214">
        <f>(0.15*1.5*D13)</f>
        <v>915.74999999999989</v>
      </c>
      <c r="E18" s="144"/>
      <c r="F18" s="115"/>
      <c r="G18" s="142"/>
      <c r="H18" s="142"/>
      <c r="I18" s="142"/>
      <c r="J18" s="115"/>
      <c r="K18" s="115"/>
      <c r="L18" s="115"/>
      <c r="M18" s="115"/>
      <c r="N18" s="115"/>
      <c r="O18" s="115"/>
    </row>
    <row r="19" spans="1:15" s="82" customFormat="1" ht="14.25" x14ac:dyDescent="0.2">
      <c r="A19" s="208" t="s">
        <v>53</v>
      </c>
      <c r="B19" s="210" t="s">
        <v>208</v>
      </c>
      <c r="C19" s="213" t="s">
        <v>207</v>
      </c>
      <c r="D19" s="214">
        <f>(0.3*1.5*D13)</f>
        <v>1831.4999999999998</v>
      </c>
      <c r="E19" s="144"/>
      <c r="F19" s="115"/>
      <c r="G19" s="142"/>
      <c r="H19" s="142"/>
      <c r="I19" s="142"/>
      <c r="J19" s="142"/>
      <c r="K19" s="115"/>
      <c r="L19" s="115"/>
      <c r="M19" s="115"/>
      <c r="N19" s="115"/>
      <c r="O19" s="115"/>
    </row>
    <row r="20" spans="1:15" s="82" customFormat="1" ht="38.25" customHeight="1" x14ac:dyDescent="0.2">
      <c r="A20" s="184">
        <v>2</v>
      </c>
      <c r="B20" s="184" t="s">
        <v>323</v>
      </c>
      <c r="C20" s="215"/>
      <c r="D20" s="216"/>
      <c r="E20" s="111"/>
      <c r="F20" s="139"/>
      <c r="G20" s="140"/>
      <c r="H20" s="140"/>
      <c r="I20" s="140"/>
      <c r="J20" s="140"/>
      <c r="K20" s="140"/>
      <c r="L20" s="140"/>
      <c r="M20" s="140"/>
      <c r="N20" s="140"/>
      <c r="O20" s="139"/>
    </row>
    <row r="21" spans="1:15" s="82" customFormat="1" ht="51" customHeight="1" x14ac:dyDescent="0.2">
      <c r="A21" s="183" t="s">
        <v>70</v>
      </c>
      <c r="B21" s="204" t="s">
        <v>324</v>
      </c>
      <c r="C21" s="202" t="s">
        <v>45</v>
      </c>
      <c r="D21" s="214">
        <v>908</v>
      </c>
      <c r="E21" s="113"/>
      <c r="F21" s="115"/>
      <c r="G21" s="115"/>
      <c r="H21" s="140"/>
      <c r="I21" s="115"/>
      <c r="J21" s="115"/>
      <c r="K21" s="115"/>
      <c r="L21" s="115"/>
      <c r="M21" s="115"/>
      <c r="N21" s="115"/>
      <c r="O21" s="115"/>
    </row>
    <row r="22" spans="1:15" s="82" customFormat="1" ht="51" x14ac:dyDescent="0.2">
      <c r="A22" s="183" t="s">
        <v>71</v>
      </c>
      <c r="B22" s="204" t="s">
        <v>226</v>
      </c>
      <c r="C22" s="202" t="s">
        <v>45</v>
      </c>
      <c r="D22" s="214">
        <v>365.9</v>
      </c>
      <c r="E22" s="113"/>
      <c r="F22" s="115"/>
      <c r="G22" s="115"/>
      <c r="H22" s="140"/>
      <c r="I22" s="115"/>
      <c r="J22" s="115"/>
      <c r="K22" s="115"/>
      <c r="L22" s="115"/>
      <c r="M22" s="115"/>
      <c r="N22" s="115"/>
      <c r="O22" s="115"/>
    </row>
    <row r="23" spans="1:15" s="82" customFormat="1" ht="51" x14ac:dyDescent="0.2">
      <c r="A23" s="183" t="s">
        <v>72</v>
      </c>
      <c r="B23" s="204" t="s">
        <v>227</v>
      </c>
      <c r="C23" s="202" t="s">
        <v>45</v>
      </c>
      <c r="D23" s="214">
        <v>463.5</v>
      </c>
      <c r="E23" s="113"/>
      <c r="F23" s="115"/>
      <c r="G23" s="115"/>
      <c r="H23" s="140"/>
      <c r="I23" s="115"/>
      <c r="J23" s="115"/>
      <c r="K23" s="115"/>
      <c r="L23" s="115"/>
      <c r="M23" s="115"/>
      <c r="N23" s="115"/>
      <c r="O23" s="115"/>
    </row>
    <row r="24" spans="1:15" s="82" customFormat="1" ht="51" x14ac:dyDescent="0.2">
      <c r="A24" s="183" t="s">
        <v>73</v>
      </c>
      <c r="B24" s="204" t="s">
        <v>325</v>
      </c>
      <c r="C24" s="202" t="s">
        <v>45</v>
      </c>
      <c r="D24" s="214">
        <v>205.6</v>
      </c>
      <c r="E24" s="113"/>
      <c r="F24" s="115"/>
      <c r="G24" s="115"/>
      <c r="H24" s="140"/>
      <c r="I24" s="115"/>
      <c r="J24" s="115"/>
      <c r="K24" s="115"/>
      <c r="L24" s="115"/>
      <c r="M24" s="115"/>
      <c r="N24" s="115"/>
      <c r="O24" s="115"/>
    </row>
    <row r="25" spans="1:15" s="82" customFormat="1" ht="51" x14ac:dyDescent="0.2">
      <c r="A25" s="183" t="s">
        <v>74</v>
      </c>
      <c r="B25" s="204" t="s">
        <v>228</v>
      </c>
      <c r="C25" s="202" t="s">
        <v>45</v>
      </c>
      <c r="D25" s="214">
        <v>5.4</v>
      </c>
      <c r="E25" s="113"/>
      <c r="F25" s="115"/>
      <c r="G25" s="115"/>
      <c r="H25" s="140"/>
      <c r="I25" s="115"/>
      <c r="J25" s="115"/>
      <c r="K25" s="115"/>
      <c r="L25" s="115"/>
      <c r="M25" s="115"/>
      <c r="N25" s="115"/>
      <c r="O25" s="115"/>
    </row>
    <row r="26" spans="1:15" s="82" customFormat="1" ht="51" x14ac:dyDescent="0.2">
      <c r="A26" s="183" t="s">
        <v>75</v>
      </c>
      <c r="B26" s="204" t="s">
        <v>326</v>
      </c>
      <c r="C26" s="202" t="s">
        <v>45</v>
      </c>
      <c r="D26" s="214">
        <v>40.6</v>
      </c>
      <c r="E26" s="113"/>
      <c r="F26" s="115"/>
      <c r="G26" s="115"/>
      <c r="H26" s="140"/>
      <c r="I26" s="115"/>
      <c r="J26" s="115"/>
      <c r="K26" s="115"/>
      <c r="L26" s="115"/>
      <c r="M26" s="115"/>
      <c r="N26" s="115"/>
      <c r="O26" s="115"/>
    </row>
    <row r="27" spans="1:15" s="98" customFormat="1" ht="51" x14ac:dyDescent="0.2">
      <c r="A27" s="183" t="s">
        <v>76</v>
      </c>
      <c r="B27" s="204" t="s">
        <v>229</v>
      </c>
      <c r="C27" s="202" t="s">
        <v>45</v>
      </c>
      <c r="D27" s="214">
        <v>30.5</v>
      </c>
      <c r="E27" s="113"/>
      <c r="F27" s="115"/>
      <c r="G27" s="115"/>
      <c r="H27" s="140"/>
      <c r="I27" s="115"/>
      <c r="J27" s="115"/>
      <c r="K27" s="115"/>
      <c r="L27" s="115"/>
      <c r="M27" s="115"/>
      <c r="N27" s="115"/>
      <c r="O27" s="115"/>
    </row>
    <row r="28" spans="1:15" s="82" customFormat="1" ht="51" x14ac:dyDescent="0.2">
      <c r="A28" s="183" t="s">
        <v>77</v>
      </c>
      <c r="B28" s="201" t="s">
        <v>589</v>
      </c>
      <c r="C28" s="208" t="s">
        <v>23</v>
      </c>
      <c r="D28" s="214">
        <v>7</v>
      </c>
      <c r="E28" s="117"/>
      <c r="F28" s="115"/>
      <c r="G28" s="115"/>
      <c r="H28" s="115"/>
      <c r="I28" s="115"/>
      <c r="J28" s="115"/>
      <c r="K28" s="115"/>
      <c r="L28" s="115"/>
      <c r="M28" s="115"/>
      <c r="N28" s="115"/>
      <c r="O28" s="115"/>
    </row>
    <row r="29" spans="1:15" s="82" customFormat="1" ht="51" x14ac:dyDescent="0.2">
      <c r="A29" s="183" t="s">
        <v>78</v>
      </c>
      <c r="B29" s="201" t="s">
        <v>590</v>
      </c>
      <c r="C29" s="208" t="s">
        <v>23</v>
      </c>
      <c r="D29" s="214">
        <v>5</v>
      </c>
      <c r="E29" s="117"/>
      <c r="F29" s="115"/>
      <c r="G29" s="115"/>
      <c r="H29" s="115"/>
      <c r="I29" s="115"/>
      <c r="J29" s="115"/>
      <c r="K29" s="115"/>
      <c r="L29" s="115"/>
      <c r="M29" s="115"/>
      <c r="N29" s="115"/>
      <c r="O29" s="115"/>
    </row>
    <row r="30" spans="1:15" s="82" customFormat="1" ht="51" x14ac:dyDescent="0.2">
      <c r="A30" s="183" t="s">
        <v>79</v>
      </c>
      <c r="B30" s="201" t="s">
        <v>424</v>
      </c>
      <c r="C30" s="208" t="s">
        <v>23</v>
      </c>
      <c r="D30" s="214">
        <v>11</v>
      </c>
      <c r="E30" s="117"/>
      <c r="F30" s="115"/>
      <c r="G30" s="115"/>
      <c r="H30" s="115"/>
      <c r="I30" s="115"/>
      <c r="J30" s="115"/>
      <c r="K30" s="115"/>
      <c r="L30" s="115"/>
      <c r="M30" s="115"/>
      <c r="N30" s="115"/>
      <c r="O30" s="115"/>
    </row>
    <row r="31" spans="1:15" s="98" customFormat="1" ht="51" x14ac:dyDescent="0.2">
      <c r="A31" s="183" t="s">
        <v>80</v>
      </c>
      <c r="B31" s="201" t="s">
        <v>496</v>
      </c>
      <c r="C31" s="208" t="s">
        <v>23</v>
      </c>
      <c r="D31" s="214">
        <v>1</v>
      </c>
      <c r="E31" s="117"/>
      <c r="F31" s="115"/>
      <c r="G31" s="115"/>
      <c r="H31" s="115"/>
      <c r="I31" s="115"/>
      <c r="J31" s="115"/>
      <c r="K31" s="115"/>
      <c r="L31" s="115"/>
      <c r="M31" s="115"/>
      <c r="N31" s="115"/>
      <c r="O31" s="115"/>
    </row>
    <row r="32" spans="1:15" s="82" customFormat="1" ht="51" x14ac:dyDescent="0.2">
      <c r="A32" s="183" t="s">
        <v>81</v>
      </c>
      <c r="B32" s="201" t="s">
        <v>497</v>
      </c>
      <c r="C32" s="208" t="s">
        <v>23</v>
      </c>
      <c r="D32" s="214">
        <v>1</v>
      </c>
      <c r="E32" s="117"/>
      <c r="F32" s="115"/>
      <c r="G32" s="115"/>
      <c r="H32" s="115"/>
      <c r="I32" s="115"/>
      <c r="J32" s="164"/>
      <c r="K32" s="115"/>
      <c r="L32" s="115"/>
      <c r="M32" s="115"/>
      <c r="N32" s="115"/>
      <c r="O32" s="115"/>
    </row>
    <row r="33" spans="1:15" s="82" customFormat="1" ht="51" x14ac:dyDescent="0.2">
      <c r="A33" s="183" t="s">
        <v>82</v>
      </c>
      <c r="B33" s="201" t="s">
        <v>591</v>
      </c>
      <c r="C33" s="208" t="s">
        <v>23</v>
      </c>
      <c r="D33" s="214">
        <v>1</v>
      </c>
      <c r="E33" s="117"/>
      <c r="F33" s="115"/>
      <c r="G33" s="115"/>
      <c r="H33" s="115"/>
      <c r="I33" s="115"/>
      <c r="J33" s="164"/>
      <c r="K33" s="115"/>
      <c r="L33" s="115"/>
      <c r="M33" s="115"/>
      <c r="N33" s="115"/>
      <c r="O33" s="115"/>
    </row>
    <row r="34" spans="1:15" s="82" customFormat="1" ht="51" x14ac:dyDescent="0.2">
      <c r="A34" s="183" t="s">
        <v>83</v>
      </c>
      <c r="B34" s="201" t="s">
        <v>592</v>
      </c>
      <c r="C34" s="208" t="s">
        <v>23</v>
      </c>
      <c r="D34" s="214">
        <v>1</v>
      </c>
      <c r="E34" s="117"/>
      <c r="F34" s="115"/>
      <c r="G34" s="115"/>
      <c r="H34" s="115"/>
      <c r="I34" s="115"/>
      <c r="J34" s="164"/>
      <c r="K34" s="115"/>
      <c r="L34" s="115"/>
      <c r="M34" s="115"/>
      <c r="N34" s="115"/>
      <c r="O34" s="115"/>
    </row>
    <row r="35" spans="1:15" s="82" customFormat="1" ht="51" x14ac:dyDescent="0.2">
      <c r="A35" s="183" t="s">
        <v>84</v>
      </c>
      <c r="B35" s="204" t="s">
        <v>230</v>
      </c>
      <c r="C35" s="208" t="s">
        <v>23</v>
      </c>
      <c r="D35" s="214">
        <v>3</v>
      </c>
      <c r="E35" s="144"/>
      <c r="F35" s="115"/>
      <c r="G35" s="142"/>
      <c r="H35" s="142"/>
      <c r="I35" s="142"/>
      <c r="J35" s="142"/>
      <c r="K35" s="115"/>
      <c r="L35" s="115"/>
      <c r="M35" s="115"/>
      <c r="N35" s="115"/>
      <c r="O35" s="115"/>
    </row>
    <row r="36" spans="1:15" s="82" customFormat="1" ht="51" x14ac:dyDescent="0.2">
      <c r="A36" s="183" t="s">
        <v>85</v>
      </c>
      <c r="B36" s="204" t="s">
        <v>231</v>
      </c>
      <c r="C36" s="208" t="s">
        <v>23</v>
      </c>
      <c r="D36" s="214">
        <v>6</v>
      </c>
      <c r="E36" s="144"/>
      <c r="F36" s="115"/>
      <c r="G36" s="142"/>
      <c r="H36" s="142"/>
      <c r="I36" s="142"/>
      <c r="J36" s="142"/>
      <c r="K36" s="115"/>
      <c r="L36" s="115"/>
      <c r="M36" s="115"/>
      <c r="N36" s="115"/>
      <c r="O36" s="115"/>
    </row>
    <row r="37" spans="1:15" s="98" customFormat="1" ht="76.5" x14ac:dyDescent="0.2">
      <c r="A37" s="183" t="s">
        <v>86</v>
      </c>
      <c r="B37" s="204" t="s">
        <v>232</v>
      </c>
      <c r="C37" s="208" t="s">
        <v>23</v>
      </c>
      <c r="D37" s="214">
        <v>1</v>
      </c>
      <c r="E37" s="117"/>
      <c r="F37" s="115"/>
      <c r="G37" s="115"/>
      <c r="H37" s="140"/>
      <c r="I37" s="115"/>
      <c r="J37" s="115"/>
      <c r="K37" s="115"/>
      <c r="L37" s="115"/>
      <c r="M37" s="115"/>
      <c r="N37" s="115"/>
      <c r="O37" s="115"/>
    </row>
    <row r="38" spans="1:15" s="82" customFormat="1" ht="76.5" x14ac:dyDescent="0.2">
      <c r="A38" s="183" t="s">
        <v>87</v>
      </c>
      <c r="B38" s="204" t="s">
        <v>233</v>
      </c>
      <c r="C38" s="208" t="s">
        <v>23</v>
      </c>
      <c r="D38" s="214">
        <v>1</v>
      </c>
      <c r="E38" s="117"/>
      <c r="F38" s="115"/>
      <c r="G38" s="115"/>
      <c r="H38" s="140"/>
      <c r="I38" s="115"/>
      <c r="J38" s="115"/>
      <c r="K38" s="115"/>
      <c r="L38" s="115"/>
      <c r="M38" s="115"/>
      <c r="N38" s="115"/>
      <c r="O38" s="115"/>
    </row>
    <row r="39" spans="1:15" s="82" customFormat="1" ht="76.5" x14ac:dyDescent="0.2">
      <c r="A39" s="183" t="s">
        <v>88</v>
      </c>
      <c r="B39" s="204" t="s">
        <v>327</v>
      </c>
      <c r="C39" s="202" t="s">
        <v>23</v>
      </c>
      <c r="D39" s="214">
        <v>10</v>
      </c>
      <c r="E39" s="117"/>
      <c r="F39" s="115"/>
      <c r="G39" s="115"/>
      <c r="H39" s="115"/>
      <c r="I39" s="115"/>
      <c r="J39" s="115"/>
      <c r="K39" s="115"/>
      <c r="L39" s="115"/>
      <c r="M39" s="115"/>
      <c r="N39" s="115"/>
      <c r="O39" s="115"/>
    </row>
    <row r="40" spans="1:15" s="82" customFormat="1" x14ac:dyDescent="0.2">
      <c r="A40" s="183" t="s">
        <v>89</v>
      </c>
      <c r="B40" s="210" t="s">
        <v>214</v>
      </c>
      <c r="C40" s="208" t="s">
        <v>45</v>
      </c>
      <c r="D40" s="214">
        <v>2019.5</v>
      </c>
      <c r="E40" s="117"/>
      <c r="F40" s="115"/>
      <c r="G40" s="115"/>
      <c r="H40" s="140"/>
      <c r="I40" s="115"/>
      <c r="J40" s="142"/>
      <c r="K40" s="115"/>
      <c r="L40" s="115"/>
      <c r="M40" s="115"/>
      <c r="N40" s="115"/>
      <c r="O40" s="115"/>
    </row>
    <row r="41" spans="1:15" s="82" customFormat="1" ht="25.5" x14ac:dyDescent="0.2">
      <c r="A41" s="183" t="s">
        <v>90</v>
      </c>
      <c r="B41" s="201" t="s">
        <v>215</v>
      </c>
      <c r="C41" s="208" t="s">
        <v>45</v>
      </c>
      <c r="D41" s="214">
        <v>2019.5</v>
      </c>
      <c r="E41" s="117"/>
      <c r="F41" s="115"/>
      <c r="G41" s="115"/>
      <c r="H41" s="140"/>
      <c r="I41" s="115"/>
      <c r="J41" s="142"/>
      <c r="K41" s="115"/>
      <c r="L41" s="115"/>
      <c r="M41" s="115"/>
      <c r="N41" s="115"/>
      <c r="O41" s="115"/>
    </row>
    <row r="42" spans="1:15" s="82" customFormat="1" ht="63.75" x14ac:dyDescent="0.2">
      <c r="A42" s="183" t="s">
        <v>91</v>
      </c>
      <c r="B42" s="210" t="s">
        <v>217</v>
      </c>
      <c r="C42" s="208" t="s">
        <v>184</v>
      </c>
      <c r="D42" s="214">
        <v>22</v>
      </c>
      <c r="E42" s="117"/>
      <c r="F42" s="115"/>
      <c r="G42" s="115"/>
      <c r="H42" s="115"/>
      <c r="I42" s="115"/>
      <c r="J42" s="142"/>
      <c r="K42" s="115"/>
      <c r="L42" s="115"/>
      <c r="M42" s="115"/>
      <c r="N42" s="115"/>
      <c r="O42" s="115"/>
    </row>
    <row r="43" spans="1:15" s="82" customFormat="1" ht="25.5" x14ac:dyDescent="0.2">
      <c r="A43" s="183" t="s">
        <v>92</v>
      </c>
      <c r="B43" s="204" t="s">
        <v>428</v>
      </c>
      <c r="C43" s="202" t="s">
        <v>46</v>
      </c>
      <c r="D43" s="214">
        <v>2</v>
      </c>
      <c r="E43" s="117"/>
      <c r="F43" s="115"/>
      <c r="G43" s="115"/>
      <c r="H43" s="115"/>
      <c r="I43" s="115"/>
      <c r="J43" s="142"/>
      <c r="K43" s="115"/>
      <c r="L43" s="115"/>
      <c r="M43" s="115"/>
      <c r="N43" s="115"/>
      <c r="O43" s="115"/>
    </row>
    <row r="44" spans="1:15" s="82" customFormat="1" ht="25.5" x14ac:dyDescent="0.2">
      <c r="A44" s="183" t="s">
        <v>93</v>
      </c>
      <c r="B44" s="204" t="s">
        <v>597</v>
      </c>
      <c r="C44" s="202" t="s">
        <v>46</v>
      </c>
      <c r="D44" s="214">
        <v>1</v>
      </c>
      <c r="E44" s="117"/>
      <c r="F44" s="115"/>
      <c r="G44" s="115"/>
      <c r="H44" s="115"/>
      <c r="I44" s="115"/>
      <c r="J44" s="142"/>
      <c r="K44" s="115"/>
      <c r="L44" s="115"/>
      <c r="M44" s="115"/>
      <c r="N44" s="115"/>
      <c r="O44" s="115"/>
    </row>
    <row r="45" spans="1:15" s="82" customFormat="1" ht="25.5" x14ac:dyDescent="0.2">
      <c r="A45" s="183" t="s">
        <v>94</v>
      </c>
      <c r="B45" s="204" t="s">
        <v>598</v>
      </c>
      <c r="C45" s="202" t="s">
        <v>46</v>
      </c>
      <c r="D45" s="214">
        <v>6</v>
      </c>
      <c r="E45" s="117"/>
      <c r="F45" s="115"/>
      <c r="G45" s="115"/>
      <c r="H45" s="115"/>
      <c r="I45" s="115"/>
      <c r="J45" s="142"/>
      <c r="K45" s="115"/>
      <c r="L45" s="115"/>
      <c r="M45" s="115"/>
      <c r="N45" s="115"/>
      <c r="O45" s="115"/>
    </row>
    <row r="46" spans="1:15" s="82" customFormat="1" ht="25.5" x14ac:dyDescent="0.2">
      <c r="A46" s="183" t="s">
        <v>95</v>
      </c>
      <c r="B46" s="204" t="s">
        <v>430</v>
      </c>
      <c r="C46" s="202" t="s">
        <v>46</v>
      </c>
      <c r="D46" s="214">
        <v>11</v>
      </c>
      <c r="E46" s="117"/>
      <c r="F46" s="115"/>
      <c r="G46" s="115"/>
      <c r="H46" s="115"/>
      <c r="I46" s="115"/>
      <c r="J46" s="142"/>
      <c r="K46" s="115"/>
      <c r="L46" s="115"/>
      <c r="M46" s="115"/>
      <c r="N46" s="115"/>
      <c r="O46" s="115"/>
    </row>
    <row r="47" spans="1:15" s="82" customFormat="1" ht="25.5" x14ac:dyDescent="0.2">
      <c r="A47" s="183" t="s">
        <v>96</v>
      </c>
      <c r="B47" s="204" t="s">
        <v>599</v>
      </c>
      <c r="C47" s="202" t="s">
        <v>46</v>
      </c>
      <c r="D47" s="214">
        <v>3</v>
      </c>
      <c r="E47" s="117"/>
      <c r="F47" s="115"/>
      <c r="G47" s="115"/>
      <c r="H47" s="115"/>
      <c r="I47" s="115"/>
      <c r="J47" s="142"/>
      <c r="K47" s="115"/>
      <c r="L47" s="115"/>
      <c r="M47" s="115"/>
      <c r="N47" s="115"/>
      <c r="O47" s="115"/>
    </row>
    <row r="48" spans="1:15" s="82" customFormat="1" ht="25.5" x14ac:dyDescent="0.2">
      <c r="A48" s="183" t="s">
        <v>97</v>
      </c>
      <c r="B48" s="204" t="s">
        <v>505</v>
      </c>
      <c r="C48" s="202" t="s">
        <v>46</v>
      </c>
      <c r="D48" s="214">
        <v>5</v>
      </c>
      <c r="E48" s="117"/>
      <c r="F48" s="115"/>
      <c r="G48" s="115"/>
      <c r="H48" s="115"/>
      <c r="I48" s="115"/>
      <c r="J48" s="142"/>
      <c r="K48" s="115"/>
      <c r="L48" s="115"/>
      <c r="M48" s="115"/>
      <c r="N48" s="115"/>
      <c r="O48" s="115"/>
    </row>
    <row r="49" spans="1:15" s="82" customFormat="1" ht="38.25" x14ac:dyDescent="0.2">
      <c r="A49" s="183" t="s">
        <v>98</v>
      </c>
      <c r="B49" s="204" t="s">
        <v>431</v>
      </c>
      <c r="C49" s="202" t="s">
        <v>46</v>
      </c>
      <c r="D49" s="214">
        <v>45</v>
      </c>
      <c r="E49" s="117"/>
      <c r="F49" s="115"/>
      <c r="G49" s="115"/>
      <c r="H49" s="115"/>
      <c r="I49" s="115"/>
      <c r="J49" s="142"/>
      <c r="K49" s="115"/>
      <c r="L49" s="115"/>
      <c r="M49" s="115"/>
      <c r="N49" s="115"/>
      <c r="O49" s="115"/>
    </row>
    <row r="50" spans="1:15" s="82" customFormat="1" ht="38.25" x14ac:dyDescent="0.2">
      <c r="A50" s="183" t="s">
        <v>99</v>
      </c>
      <c r="B50" s="204" t="s">
        <v>506</v>
      </c>
      <c r="C50" s="202" t="s">
        <v>46</v>
      </c>
      <c r="D50" s="214">
        <v>56</v>
      </c>
      <c r="E50" s="117"/>
      <c r="F50" s="115"/>
      <c r="G50" s="115"/>
      <c r="H50" s="115"/>
      <c r="I50" s="115"/>
      <c r="J50" s="142"/>
      <c r="K50" s="115"/>
      <c r="L50" s="115"/>
      <c r="M50" s="115"/>
      <c r="N50" s="115"/>
      <c r="O50" s="115"/>
    </row>
    <row r="51" spans="1:15" s="82" customFormat="1" ht="25.5" x14ac:dyDescent="0.2">
      <c r="A51" s="183" t="s">
        <v>100</v>
      </c>
      <c r="B51" s="204" t="s">
        <v>435</v>
      </c>
      <c r="C51" s="202" t="s">
        <v>46</v>
      </c>
      <c r="D51" s="214">
        <v>14</v>
      </c>
      <c r="E51" s="117"/>
      <c r="F51" s="115"/>
      <c r="G51" s="115"/>
      <c r="H51" s="115"/>
      <c r="I51" s="115"/>
      <c r="J51" s="142"/>
      <c r="K51" s="115"/>
      <c r="L51" s="115"/>
      <c r="M51" s="115"/>
      <c r="N51" s="115"/>
      <c r="O51" s="115"/>
    </row>
    <row r="52" spans="1:15" s="82" customFormat="1" ht="25.5" x14ac:dyDescent="0.2">
      <c r="A52" s="183" t="s">
        <v>268</v>
      </c>
      <c r="B52" s="204" t="s">
        <v>436</v>
      </c>
      <c r="C52" s="202" t="s">
        <v>46</v>
      </c>
      <c r="D52" s="214">
        <v>20</v>
      </c>
      <c r="E52" s="117"/>
      <c r="F52" s="115"/>
      <c r="G52" s="115"/>
      <c r="H52" s="115"/>
      <c r="I52" s="115"/>
      <c r="J52" s="142"/>
      <c r="K52" s="115"/>
      <c r="L52" s="115"/>
      <c r="M52" s="115"/>
      <c r="N52" s="115"/>
      <c r="O52" s="115"/>
    </row>
    <row r="53" spans="1:15" s="82" customFormat="1" ht="25.5" x14ac:dyDescent="0.2">
      <c r="A53" s="183" t="s">
        <v>269</v>
      </c>
      <c r="B53" s="204" t="s">
        <v>437</v>
      </c>
      <c r="C53" s="202" t="s">
        <v>46</v>
      </c>
      <c r="D53" s="214">
        <v>3</v>
      </c>
      <c r="E53" s="117"/>
      <c r="F53" s="115"/>
      <c r="G53" s="115"/>
      <c r="H53" s="115"/>
      <c r="I53" s="115"/>
      <c r="J53" s="142"/>
      <c r="K53" s="115"/>
      <c r="L53" s="115"/>
      <c r="M53" s="115"/>
      <c r="N53" s="115"/>
      <c r="O53" s="115"/>
    </row>
    <row r="54" spans="1:15" s="82" customFormat="1" ht="25.5" x14ac:dyDescent="0.2">
      <c r="A54" s="183" t="s">
        <v>270</v>
      </c>
      <c r="B54" s="204" t="s">
        <v>438</v>
      </c>
      <c r="C54" s="202" t="s">
        <v>46</v>
      </c>
      <c r="D54" s="214">
        <v>5</v>
      </c>
      <c r="E54" s="117"/>
      <c r="F54" s="115"/>
      <c r="G54" s="115"/>
      <c r="H54" s="115"/>
      <c r="I54" s="115"/>
      <c r="J54" s="142"/>
      <c r="K54" s="115"/>
      <c r="L54" s="115"/>
      <c r="M54" s="115"/>
      <c r="N54" s="115"/>
      <c r="O54" s="115"/>
    </row>
    <row r="55" spans="1:15" s="82" customFormat="1" ht="25.5" x14ac:dyDescent="0.2">
      <c r="A55" s="183" t="s">
        <v>271</v>
      </c>
      <c r="B55" s="204" t="s">
        <v>509</v>
      </c>
      <c r="C55" s="202" t="s">
        <v>46</v>
      </c>
      <c r="D55" s="214">
        <v>1</v>
      </c>
      <c r="E55" s="117"/>
      <c r="F55" s="115"/>
      <c r="G55" s="115"/>
      <c r="H55" s="115"/>
      <c r="I55" s="115"/>
      <c r="J55" s="142"/>
      <c r="K55" s="115"/>
      <c r="L55" s="115"/>
      <c r="M55" s="115"/>
      <c r="N55" s="115"/>
      <c r="O55" s="115"/>
    </row>
    <row r="56" spans="1:15" s="82" customFormat="1" ht="25.5" x14ac:dyDescent="0.2">
      <c r="A56" s="183" t="s">
        <v>272</v>
      </c>
      <c r="B56" s="204" t="s">
        <v>507</v>
      </c>
      <c r="C56" s="202" t="s">
        <v>46</v>
      </c>
      <c r="D56" s="214">
        <v>7</v>
      </c>
      <c r="E56" s="117"/>
      <c r="F56" s="115"/>
      <c r="G56" s="115"/>
      <c r="H56" s="115"/>
      <c r="I56" s="115"/>
      <c r="J56" s="142"/>
      <c r="K56" s="115"/>
      <c r="L56" s="115"/>
      <c r="M56" s="115"/>
      <c r="N56" s="115"/>
      <c r="O56" s="115"/>
    </row>
    <row r="57" spans="1:15" s="82" customFormat="1" ht="25.5" x14ac:dyDescent="0.2">
      <c r="A57" s="183" t="s">
        <v>273</v>
      </c>
      <c r="B57" s="204" t="s">
        <v>508</v>
      </c>
      <c r="C57" s="202" t="s">
        <v>46</v>
      </c>
      <c r="D57" s="214">
        <v>7</v>
      </c>
      <c r="E57" s="117"/>
      <c r="F57" s="115"/>
      <c r="G57" s="115"/>
      <c r="H57" s="115"/>
      <c r="I57" s="115"/>
      <c r="J57" s="142"/>
      <c r="K57" s="115"/>
      <c r="L57" s="115"/>
      <c r="M57" s="115"/>
      <c r="N57" s="115"/>
      <c r="O57" s="115"/>
    </row>
    <row r="58" spans="1:15" s="82" customFormat="1" ht="38.25" x14ac:dyDescent="0.2">
      <c r="A58" s="183" t="s">
        <v>274</v>
      </c>
      <c r="B58" s="204" t="s">
        <v>439</v>
      </c>
      <c r="C58" s="202" t="s">
        <v>46</v>
      </c>
      <c r="D58" s="214">
        <v>9</v>
      </c>
      <c r="E58" s="117"/>
      <c r="F58" s="115"/>
      <c r="G58" s="115"/>
      <c r="H58" s="115"/>
      <c r="I58" s="115"/>
      <c r="J58" s="142"/>
      <c r="K58" s="115"/>
      <c r="L58" s="115"/>
      <c r="M58" s="115"/>
      <c r="N58" s="115"/>
      <c r="O58" s="115"/>
    </row>
    <row r="59" spans="1:15" s="82" customFormat="1" ht="38.25" x14ac:dyDescent="0.2">
      <c r="A59" s="183" t="s">
        <v>275</v>
      </c>
      <c r="B59" s="204" t="s">
        <v>440</v>
      </c>
      <c r="C59" s="202" t="s">
        <v>46</v>
      </c>
      <c r="D59" s="214">
        <v>10</v>
      </c>
      <c r="E59" s="117"/>
      <c r="F59" s="115"/>
      <c r="G59" s="115"/>
      <c r="H59" s="115"/>
      <c r="I59" s="115"/>
      <c r="J59" s="142"/>
      <c r="K59" s="115"/>
      <c r="L59" s="115"/>
      <c r="M59" s="115"/>
      <c r="N59" s="115"/>
      <c r="O59" s="115"/>
    </row>
    <row r="60" spans="1:15" s="82" customFormat="1" ht="38.25" x14ac:dyDescent="0.2">
      <c r="A60" s="183" t="s">
        <v>276</v>
      </c>
      <c r="B60" s="204" t="s">
        <v>510</v>
      </c>
      <c r="C60" s="202" t="s">
        <v>46</v>
      </c>
      <c r="D60" s="214">
        <v>2</v>
      </c>
      <c r="E60" s="117"/>
      <c r="F60" s="115"/>
      <c r="G60" s="115"/>
      <c r="H60" s="115"/>
      <c r="I60" s="115"/>
      <c r="J60" s="142"/>
      <c r="K60" s="115"/>
      <c r="L60" s="115"/>
      <c r="M60" s="115"/>
      <c r="N60" s="115"/>
      <c r="O60" s="115"/>
    </row>
    <row r="61" spans="1:15" s="82" customFormat="1" ht="63.75" x14ac:dyDescent="0.2">
      <c r="A61" s="183" t="s">
        <v>277</v>
      </c>
      <c r="B61" s="204" t="s">
        <v>441</v>
      </c>
      <c r="C61" s="208" t="s">
        <v>23</v>
      </c>
      <c r="D61" s="214">
        <v>3</v>
      </c>
      <c r="E61" s="117"/>
      <c r="F61" s="115"/>
      <c r="G61" s="115"/>
      <c r="H61" s="115"/>
      <c r="I61" s="115"/>
      <c r="J61" s="142"/>
      <c r="K61" s="115"/>
      <c r="L61" s="115"/>
      <c r="M61" s="115"/>
      <c r="N61" s="115"/>
      <c r="O61" s="115"/>
    </row>
    <row r="62" spans="1:15" s="82" customFormat="1" ht="63.75" x14ac:dyDescent="0.2">
      <c r="A62" s="183" t="s">
        <v>278</v>
      </c>
      <c r="B62" s="204" t="s">
        <v>600</v>
      </c>
      <c r="C62" s="202" t="s">
        <v>46</v>
      </c>
      <c r="D62" s="214">
        <v>6</v>
      </c>
      <c r="E62" s="117"/>
      <c r="F62" s="115"/>
      <c r="G62" s="115"/>
      <c r="H62" s="115"/>
      <c r="I62" s="115"/>
      <c r="J62" s="142"/>
      <c r="K62" s="115"/>
      <c r="L62" s="115"/>
      <c r="M62" s="115"/>
      <c r="N62" s="115"/>
      <c r="O62" s="115"/>
    </row>
    <row r="63" spans="1:15" s="82" customFormat="1" ht="63.75" x14ac:dyDescent="0.2">
      <c r="A63" s="183" t="s">
        <v>340</v>
      </c>
      <c r="B63" s="204" t="s">
        <v>601</v>
      </c>
      <c r="C63" s="208" t="s">
        <v>23</v>
      </c>
      <c r="D63" s="214">
        <v>3</v>
      </c>
      <c r="E63" s="117"/>
      <c r="F63" s="115"/>
      <c r="G63" s="115"/>
      <c r="H63" s="115"/>
      <c r="I63" s="115"/>
      <c r="J63" s="142"/>
      <c r="K63" s="115"/>
      <c r="L63" s="115"/>
      <c r="M63" s="115"/>
      <c r="N63" s="115"/>
      <c r="O63" s="115"/>
    </row>
    <row r="64" spans="1:15" s="82" customFormat="1" ht="38.25" x14ac:dyDescent="0.2">
      <c r="A64" s="183" t="s">
        <v>521</v>
      </c>
      <c r="B64" s="204" t="s">
        <v>514</v>
      </c>
      <c r="C64" s="208" t="s">
        <v>23</v>
      </c>
      <c r="D64" s="214">
        <v>7</v>
      </c>
      <c r="E64" s="117"/>
      <c r="F64" s="115"/>
      <c r="G64" s="115"/>
      <c r="H64" s="115"/>
      <c r="I64" s="115"/>
      <c r="J64" s="142"/>
      <c r="K64" s="115"/>
      <c r="L64" s="115"/>
      <c r="M64" s="115"/>
      <c r="N64" s="115"/>
      <c r="O64" s="115"/>
    </row>
    <row r="65" spans="1:15" s="82" customFormat="1" ht="25.5" x14ac:dyDescent="0.2">
      <c r="A65" s="183" t="s">
        <v>522</v>
      </c>
      <c r="B65" s="204" t="s">
        <v>442</v>
      </c>
      <c r="C65" s="202" t="s">
        <v>46</v>
      </c>
      <c r="D65" s="214">
        <v>3</v>
      </c>
      <c r="E65" s="117"/>
      <c r="F65" s="115"/>
      <c r="G65" s="115"/>
      <c r="H65" s="115"/>
      <c r="I65" s="115"/>
      <c r="J65" s="142"/>
      <c r="K65" s="115"/>
      <c r="L65" s="115"/>
      <c r="M65" s="115"/>
      <c r="N65" s="115"/>
      <c r="O65" s="115"/>
    </row>
    <row r="66" spans="1:15" s="82" customFormat="1" ht="25.5" x14ac:dyDescent="0.2">
      <c r="A66" s="183" t="s">
        <v>523</v>
      </c>
      <c r="B66" s="204" t="s">
        <v>515</v>
      </c>
      <c r="C66" s="202" t="s">
        <v>46</v>
      </c>
      <c r="D66" s="214">
        <v>2</v>
      </c>
      <c r="E66" s="117"/>
      <c r="F66" s="115"/>
      <c r="G66" s="115"/>
      <c r="H66" s="115"/>
      <c r="I66" s="115"/>
      <c r="J66" s="142"/>
      <c r="K66" s="115"/>
      <c r="L66" s="115"/>
      <c r="M66" s="115"/>
      <c r="N66" s="115"/>
      <c r="O66" s="115"/>
    </row>
    <row r="67" spans="1:15" s="82" customFormat="1" ht="25.5" x14ac:dyDescent="0.2">
      <c r="A67" s="183" t="s">
        <v>524</v>
      </c>
      <c r="B67" s="204" t="s">
        <v>516</v>
      </c>
      <c r="C67" s="202" t="s">
        <v>46</v>
      </c>
      <c r="D67" s="214">
        <v>1</v>
      </c>
      <c r="E67" s="117"/>
      <c r="F67" s="115"/>
      <c r="G67" s="115"/>
      <c r="H67" s="115"/>
      <c r="I67" s="115"/>
      <c r="J67" s="142"/>
      <c r="K67" s="115"/>
      <c r="L67" s="115"/>
      <c r="M67" s="115"/>
      <c r="N67" s="115"/>
      <c r="O67" s="115"/>
    </row>
    <row r="68" spans="1:15" s="82" customFormat="1" ht="25.5" x14ac:dyDescent="0.2">
      <c r="A68" s="183" t="s">
        <v>525</v>
      </c>
      <c r="B68" s="204" t="s">
        <v>443</v>
      </c>
      <c r="C68" s="202" t="s">
        <v>46</v>
      </c>
      <c r="D68" s="214">
        <v>3</v>
      </c>
      <c r="E68" s="117"/>
      <c r="F68" s="115"/>
      <c r="G68" s="115"/>
      <c r="H68" s="115"/>
      <c r="I68" s="115"/>
      <c r="J68" s="142"/>
      <c r="K68" s="115"/>
      <c r="L68" s="115"/>
      <c r="M68" s="115"/>
      <c r="N68" s="115"/>
      <c r="O68" s="115"/>
    </row>
    <row r="69" spans="1:15" s="82" customFormat="1" ht="25.5" x14ac:dyDescent="0.2">
      <c r="A69" s="183" t="s">
        <v>526</v>
      </c>
      <c r="B69" s="204" t="s">
        <v>517</v>
      </c>
      <c r="C69" s="202" t="s">
        <v>46</v>
      </c>
      <c r="D69" s="214">
        <v>12</v>
      </c>
      <c r="E69" s="117"/>
      <c r="F69" s="115"/>
      <c r="G69" s="115"/>
      <c r="H69" s="115"/>
      <c r="I69" s="115"/>
      <c r="J69" s="142"/>
      <c r="K69" s="115"/>
      <c r="L69" s="115"/>
      <c r="M69" s="115"/>
      <c r="N69" s="115"/>
      <c r="O69" s="115"/>
    </row>
    <row r="70" spans="1:15" s="82" customFormat="1" ht="25.5" x14ac:dyDescent="0.2">
      <c r="A70" s="183" t="s">
        <v>607</v>
      </c>
      <c r="B70" s="204" t="s">
        <v>444</v>
      </c>
      <c r="C70" s="202" t="s">
        <v>46</v>
      </c>
      <c r="D70" s="214">
        <v>2</v>
      </c>
      <c r="E70" s="117"/>
      <c r="F70" s="115"/>
      <c r="G70" s="115"/>
      <c r="H70" s="115"/>
      <c r="I70" s="115"/>
      <c r="J70" s="142"/>
      <c r="K70" s="115"/>
      <c r="L70" s="115"/>
      <c r="M70" s="115"/>
      <c r="N70" s="115"/>
      <c r="O70" s="115"/>
    </row>
    <row r="71" spans="1:15" s="82" customFormat="1" ht="25.5" x14ac:dyDescent="0.2">
      <c r="A71" s="183" t="s">
        <v>608</v>
      </c>
      <c r="B71" s="204" t="s">
        <v>518</v>
      </c>
      <c r="C71" s="202" t="s">
        <v>46</v>
      </c>
      <c r="D71" s="214">
        <v>1</v>
      </c>
      <c r="E71" s="117"/>
      <c r="F71" s="115"/>
      <c r="G71" s="115"/>
      <c r="H71" s="115"/>
      <c r="I71" s="115"/>
      <c r="J71" s="142"/>
      <c r="K71" s="115"/>
      <c r="L71" s="115"/>
      <c r="M71" s="115"/>
      <c r="N71" s="115"/>
      <c r="O71" s="115"/>
    </row>
    <row r="72" spans="1:15" s="82" customFormat="1" ht="25.5" x14ac:dyDescent="0.2">
      <c r="A72" s="183" t="s">
        <v>609</v>
      </c>
      <c r="B72" s="204" t="s">
        <v>447</v>
      </c>
      <c r="C72" s="202" t="s">
        <v>46</v>
      </c>
      <c r="D72" s="214">
        <v>35</v>
      </c>
      <c r="E72" s="117"/>
      <c r="F72" s="115"/>
      <c r="G72" s="115"/>
      <c r="H72" s="115"/>
      <c r="I72" s="115"/>
      <c r="J72" s="142"/>
      <c r="K72" s="115"/>
      <c r="L72" s="115"/>
      <c r="M72" s="115"/>
      <c r="N72" s="115"/>
      <c r="O72" s="115"/>
    </row>
    <row r="73" spans="1:15" s="82" customFormat="1" ht="25.5" x14ac:dyDescent="0.2">
      <c r="A73" s="183" t="s">
        <v>610</v>
      </c>
      <c r="B73" s="204" t="s">
        <v>448</v>
      </c>
      <c r="C73" s="202" t="s">
        <v>46</v>
      </c>
      <c r="D73" s="214">
        <v>30</v>
      </c>
      <c r="E73" s="117"/>
      <c r="F73" s="115"/>
      <c r="G73" s="115"/>
      <c r="H73" s="115"/>
      <c r="I73" s="115"/>
      <c r="J73" s="142"/>
      <c r="K73" s="115"/>
      <c r="L73" s="115"/>
      <c r="M73" s="115"/>
      <c r="N73" s="115"/>
      <c r="O73" s="115"/>
    </row>
    <row r="74" spans="1:15" s="82" customFormat="1" ht="27" x14ac:dyDescent="0.2">
      <c r="A74" s="183" t="s">
        <v>611</v>
      </c>
      <c r="B74" s="201" t="s">
        <v>602</v>
      </c>
      <c r="C74" s="202" t="s">
        <v>46</v>
      </c>
      <c r="D74" s="214">
        <v>9</v>
      </c>
      <c r="E74" s="117"/>
      <c r="F74" s="115"/>
      <c r="G74" s="115"/>
      <c r="H74" s="115"/>
      <c r="I74" s="115"/>
      <c r="J74" s="142"/>
      <c r="K74" s="115"/>
      <c r="L74" s="115"/>
      <c r="M74" s="115"/>
      <c r="N74" s="115"/>
      <c r="O74" s="115"/>
    </row>
    <row r="75" spans="1:15" s="82" customFormat="1" ht="28.5" x14ac:dyDescent="0.2">
      <c r="A75" s="183" t="s">
        <v>612</v>
      </c>
      <c r="B75" s="201" t="s">
        <v>603</v>
      </c>
      <c r="C75" s="202" t="s">
        <v>46</v>
      </c>
      <c r="D75" s="214">
        <v>3</v>
      </c>
      <c r="E75" s="117"/>
      <c r="F75" s="115"/>
      <c r="G75" s="115"/>
      <c r="H75" s="115"/>
      <c r="I75" s="115"/>
      <c r="J75" s="142"/>
      <c r="K75" s="115"/>
      <c r="L75" s="115"/>
      <c r="M75" s="115"/>
      <c r="N75" s="115"/>
      <c r="O75" s="115"/>
    </row>
    <row r="76" spans="1:15" s="82" customFormat="1" ht="28.5" x14ac:dyDescent="0.2">
      <c r="A76" s="183" t="s">
        <v>613</v>
      </c>
      <c r="B76" s="201" t="s">
        <v>604</v>
      </c>
      <c r="C76" s="202" t="s">
        <v>46</v>
      </c>
      <c r="D76" s="214">
        <v>2</v>
      </c>
      <c r="E76" s="117"/>
      <c r="F76" s="115"/>
      <c r="G76" s="115"/>
      <c r="H76" s="115"/>
      <c r="I76" s="115"/>
      <c r="J76" s="142"/>
      <c r="K76" s="115"/>
      <c r="L76" s="115"/>
      <c r="M76" s="115"/>
      <c r="N76" s="115"/>
      <c r="O76" s="115"/>
    </row>
    <row r="77" spans="1:15" s="82" customFormat="1" ht="27" x14ac:dyDescent="0.2">
      <c r="A77" s="183" t="s">
        <v>614</v>
      </c>
      <c r="B77" s="201" t="s">
        <v>605</v>
      </c>
      <c r="C77" s="202" t="s">
        <v>46</v>
      </c>
      <c r="D77" s="214">
        <v>2</v>
      </c>
      <c r="E77" s="117"/>
      <c r="F77" s="115"/>
      <c r="G77" s="115"/>
      <c r="H77" s="115"/>
      <c r="I77" s="115"/>
      <c r="J77" s="142"/>
      <c r="K77" s="115"/>
      <c r="L77" s="115"/>
      <c r="M77" s="115"/>
      <c r="N77" s="115"/>
      <c r="O77" s="115"/>
    </row>
    <row r="78" spans="1:15" s="82" customFormat="1" ht="27" x14ac:dyDescent="0.2">
      <c r="A78" s="183" t="s">
        <v>615</v>
      </c>
      <c r="B78" s="201" t="s">
        <v>606</v>
      </c>
      <c r="C78" s="202" t="s">
        <v>46</v>
      </c>
      <c r="D78" s="214">
        <v>1</v>
      </c>
      <c r="E78" s="117"/>
      <c r="F78" s="115"/>
      <c r="G78" s="115"/>
      <c r="H78" s="115"/>
      <c r="I78" s="115"/>
      <c r="J78" s="142"/>
      <c r="K78" s="115"/>
      <c r="L78" s="115"/>
      <c r="M78" s="115"/>
      <c r="N78" s="115"/>
      <c r="O78" s="115"/>
    </row>
    <row r="79" spans="1:15" s="82" customFormat="1" ht="38.25" x14ac:dyDescent="0.2">
      <c r="A79" s="183" t="s">
        <v>616</v>
      </c>
      <c r="B79" s="204" t="s">
        <v>520</v>
      </c>
      <c r="C79" s="202" t="s">
        <v>46</v>
      </c>
      <c r="D79" s="214">
        <v>10</v>
      </c>
      <c r="E79" s="117"/>
      <c r="F79" s="115"/>
      <c r="G79" s="115"/>
      <c r="H79" s="115"/>
      <c r="I79" s="115"/>
      <c r="J79" s="142"/>
      <c r="K79" s="115"/>
      <c r="L79" s="115"/>
      <c r="M79" s="115"/>
      <c r="N79" s="115"/>
      <c r="O79" s="115"/>
    </row>
    <row r="80" spans="1:15" s="82" customFormat="1" ht="38.25" x14ac:dyDescent="0.2">
      <c r="A80" s="183" t="s">
        <v>617</v>
      </c>
      <c r="B80" s="201" t="s">
        <v>458</v>
      </c>
      <c r="C80" s="208" t="s">
        <v>46</v>
      </c>
      <c r="D80" s="214">
        <v>103</v>
      </c>
      <c r="E80" s="117"/>
      <c r="F80" s="115"/>
      <c r="G80" s="115"/>
      <c r="H80" s="115"/>
      <c r="I80" s="115"/>
      <c r="J80" s="142"/>
      <c r="K80" s="115"/>
      <c r="L80" s="115"/>
      <c r="M80" s="115"/>
      <c r="N80" s="115"/>
      <c r="O80" s="115"/>
    </row>
    <row r="81" spans="1:15" s="82" customFormat="1" ht="41.25" customHeight="1" x14ac:dyDescent="0.2">
      <c r="A81" s="188" t="s">
        <v>498</v>
      </c>
      <c r="B81" s="217" t="s">
        <v>328</v>
      </c>
      <c r="C81" s="218"/>
      <c r="D81" s="219"/>
      <c r="E81" s="117"/>
      <c r="F81" s="115"/>
      <c r="G81" s="115"/>
      <c r="H81" s="115"/>
      <c r="I81" s="115"/>
      <c r="J81" s="142"/>
      <c r="K81" s="115"/>
      <c r="L81" s="115"/>
      <c r="M81" s="115"/>
      <c r="N81" s="115"/>
      <c r="O81" s="115"/>
    </row>
    <row r="82" spans="1:15" s="82" customFormat="1" ht="63.75" x14ac:dyDescent="0.2">
      <c r="A82" s="192" t="s">
        <v>101</v>
      </c>
      <c r="B82" s="201" t="s">
        <v>329</v>
      </c>
      <c r="C82" s="208" t="s">
        <v>45</v>
      </c>
      <c r="D82" s="214">
        <v>16.8</v>
      </c>
      <c r="E82" s="117"/>
      <c r="F82" s="115"/>
      <c r="G82" s="115"/>
      <c r="H82" s="140"/>
      <c r="I82" s="115"/>
      <c r="J82" s="142"/>
      <c r="K82" s="115"/>
      <c r="L82" s="115"/>
      <c r="M82" s="115"/>
      <c r="N82" s="115"/>
      <c r="O82" s="115"/>
    </row>
    <row r="83" spans="1:15" s="82" customFormat="1" ht="63.75" x14ac:dyDescent="0.2">
      <c r="A83" s="192" t="s">
        <v>102</v>
      </c>
      <c r="B83" s="201" t="s">
        <v>238</v>
      </c>
      <c r="C83" s="208" t="s">
        <v>45</v>
      </c>
      <c r="D83" s="214">
        <v>178</v>
      </c>
      <c r="E83" s="117"/>
      <c r="F83" s="115"/>
      <c r="G83" s="115"/>
      <c r="H83" s="140"/>
      <c r="I83" s="115"/>
      <c r="J83" s="142"/>
      <c r="K83" s="115"/>
      <c r="L83" s="115"/>
      <c r="M83" s="115"/>
      <c r="N83" s="115"/>
      <c r="O83" s="115"/>
    </row>
    <row r="84" spans="1:15" s="82" customFormat="1" ht="63.75" x14ac:dyDescent="0.2">
      <c r="A84" s="192" t="s">
        <v>103</v>
      </c>
      <c r="B84" s="201" t="s">
        <v>239</v>
      </c>
      <c r="C84" s="211" t="s">
        <v>45</v>
      </c>
      <c r="D84" s="214">
        <v>37.6</v>
      </c>
      <c r="E84" s="117"/>
      <c r="F84" s="115"/>
      <c r="G84" s="115"/>
      <c r="H84" s="140"/>
      <c r="I84" s="115"/>
      <c r="J84" s="142"/>
      <c r="K84" s="115"/>
      <c r="L84" s="115"/>
      <c r="M84" s="115"/>
      <c r="N84" s="115"/>
      <c r="O84" s="115"/>
    </row>
    <row r="85" spans="1:15" s="82" customFormat="1" ht="127.5" x14ac:dyDescent="0.2">
      <c r="A85" s="192" t="s">
        <v>104</v>
      </c>
      <c r="B85" s="201" t="s">
        <v>242</v>
      </c>
      <c r="C85" s="208" t="s">
        <v>23</v>
      </c>
      <c r="D85" s="214">
        <v>5</v>
      </c>
      <c r="E85" s="117"/>
      <c r="F85" s="115"/>
      <c r="G85" s="115"/>
      <c r="H85" s="140"/>
      <c r="I85" s="115"/>
      <c r="J85" s="142"/>
      <c r="K85" s="115"/>
      <c r="L85" s="115"/>
      <c r="M85" s="115"/>
      <c r="N85" s="115"/>
      <c r="O85" s="115"/>
    </row>
    <row r="86" spans="1:15" s="82" customFormat="1" ht="127.5" x14ac:dyDescent="0.2">
      <c r="A86" s="192" t="s">
        <v>105</v>
      </c>
      <c r="B86" s="201" t="s">
        <v>243</v>
      </c>
      <c r="C86" s="208" t="s">
        <v>23</v>
      </c>
      <c r="D86" s="214">
        <v>2</v>
      </c>
      <c r="E86" s="117"/>
      <c r="F86" s="115"/>
      <c r="G86" s="115"/>
      <c r="H86" s="140"/>
      <c r="I86" s="115"/>
      <c r="J86" s="142"/>
      <c r="K86" s="115"/>
      <c r="L86" s="115"/>
      <c r="M86" s="115"/>
      <c r="N86" s="115"/>
      <c r="O86" s="115"/>
    </row>
    <row r="87" spans="1:15" s="82" customFormat="1" x14ac:dyDescent="0.2">
      <c r="A87" s="192" t="s">
        <v>106</v>
      </c>
      <c r="B87" s="204" t="s">
        <v>246</v>
      </c>
      <c r="C87" s="208" t="s">
        <v>46</v>
      </c>
      <c r="D87" s="214">
        <v>7</v>
      </c>
      <c r="E87" s="117"/>
      <c r="F87" s="115"/>
      <c r="G87" s="115"/>
      <c r="H87" s="140"/>
      <c r="I87" s="115"/>
      <c r="J87" s="142"/>
      <c r="K87" s="115"/>
      <c r="L87" s="115"/>
      <c r="M87" s="115"/>
      <c r="N87" s="115"/>
      <c r="O87" s="115"/>
    </row>
    <row r="88" spans="1:15" s="82" customFormat="1" ht="25.5" x14ac:dyDescent="0.2">
      <c r="A88" s="192" t="s">
        <v>107</v>
      </c>
      <c r="B88" s="210" t="s">
        <v>247</v>
      </c>
      <c r="C88" s="208" t="s">
        <v>45</v>
      </c>
      <c r="D88" s="214">
        <v>232.4</v>
      </c>
      <c r="E88" s="117"/>
      <c r="F88" s="115"/>
      <c r="G88" s="115"/>
      <c r="H88" s="140"/>
      <c r="I88" s="115"/>
      <c r="J88" s="142"/>
      <c r="K88" s="115"/>
      <c r="L88" s="115"/>
      <c r="M88" s="115"/>
      <c r="N88" s="115"/>
      <c r="O88" s="115"/>
    </row>
    <row r="89" spans="1:15" s="82" customFormat="1" x14ac:dyDescent="0.2">
      <c r="A89" s="192" t="s">
        <v>108</v>
      </c>
      <c r="B89" s="210" t="s">
        <v>248</v>
      </c>
      <c r="C89" s="208" t="s">
        <v>45</v>
      </c>
      <c r="D89" s="214">
        <v>232.4</v>
      </c>
      <c r="E89" s="117"/>
      <c r="F89" s="115"/>
      <c r="G89" s="115"/>
      <c r="H89" s="115"/>
      <c r="I89" s="115"/>
      <c r="J89" s="142"/>
      <c r="K89" s="115"/>
      <c r="L89" s="115"/>
      <c r="M89" s="115"/>
      <c r="N89" s="115"/>
      <c r="O89" s="115"/>
    </row>
    <row r="90" spans="1:15" s="82" customFormat="1" x14ac:dyDescent="0.2">
      <c r="A90" s="192" t="s">
        <v>109</v>
      </c>
      <c r="B90" s="210" t="s">
        <v>249</v>
      </c>
      <c r="C90" s="208" t="s">
        <v>45</v>
      </c>
      <c r="D90" s="214">
        <v>232.4</v>
      </c>
      <c r="E90" s="117"/>
      <c r="F90" s="115"/>
      <c r="G90" s="115"/>
      <c r="H90" s="115"/>
      <c r="I90" s="115"/>
      <c r="J90" s="142"/>
      <c r="K90" s="115"/>
      <c r="L90" s="115"/>
      <c r="M90" s="115"/>
      <c r="N90" s="115"/>
      <c r="O90" s="115"/>
    </row>
    <row r="91" spans="1:15" s="82" customFormat="1" ht="63.75" x14ac:dyDescent="0.2">
      <c r="A91" s="192" t="s">
        <v>110</v>
      </c>
      <c r="B91" s="210" t="s">
        <v>217</v>
      </c>
      <c r="C91" s="208" t="s">
        <v>184</v>
      </c>
      <c r="D91" s="214">
        <v>1</v>
      </c>
      <c r="E91" s="117"/>
      <c r="F91" s="115"/>
      <c r="G91" s="115"/>
      <c r="H91" s="115"/>
      <c r="I91" s="115"/>
      <c r="J91" s="142"/>
      <c r="K91" s="115"/>
      <c r="L91" s="115"/>
      <c r="M91" s="115"/>
      <c r="N91" s="115"/>
      <c r="O91" s="115"/>
    </row>
    <row r="92" spans="1:15" s="82" customFormat="1" ht="38.25" x14ac:dyDescent="0.2">
      <c r="A92" s="192" t="s">
        <v>111</v>
      </c>
      <c r="B92" s="204" t="s">
        <v>527</v>
      </c>
      <c r="C92" s="208" t="s">
        <v>46</v>
      </c>
      <c r="D92" s="214">
        <v>3</v>
      </c>
      <c r="E92" s="117"/>
      <c r="F92" s="115"/>
      <c r="G92" s="115"/>
      <c r="H92" s="115"/>
      <c r="I92" s="115"/>
      <c r="J92" s="142"/>
      <c r="K92" s="115"/>
      <c r="L92" s="115"/>
      <c r="M92" s="115"/>
      <c r="N92" s="115"/>
      <c r="O92" s="115"/>
    </row>
    <row r="93" spans="1:15" s="82" customFormat="1" ht="38.25" x14ac:dyDescent="0.2">
      <c r="A93" s="192" t="s">
        <v>112</v>
      </c>
      <c r="B93" s="204" t="s">
        <v>618</v>
      </c>
      <c r="C93" s="208" t="s">
        <v>46</v>
      </c>
      <c r="D93" s="214">
        <v>13</v>
      </c>
      <c r="E93" s="117"/>
      <c r="F93" s="115"/>
      <c r="G93" s="115"/>
      <c r="H93" s="115"/>
      <c r="I93" s="115"/>
      <c r="J93" s="142"/>
      <c r="K93" s="115"/>
      <c r="L93" s="115"/>
      <c r="M93" s="115"/>
      <c r="N93" s="115"/>
      <c r="O93" s="115"/>
    </row>
    <row r="94" spans="1:15" s="82" customFormat="1" ht="25.5" x14ac:dyDescent="0.2">
      <c r="A94" s="192" t="s">
        <v>113</v>
      </c>
      <c r="B94" s="223" t="s">
        <v>533</v>
      </c>
      <c r="C94" s="202" t="s">
        <v>46</v>
      </c>
      <c r="D94" s="214">
        <v>3</v>
      </c>
      <c r="E94" s="117"/>
      <c r="F94" s="115"/>
      <c r="G94" s="115"/>
      <c r="H94" s="115"/>
      <c r="I94" s="115"/>
      <c r="J94" s="142"/>
      <c r="K94" s="115"/>
      <c r="L94" s="115"/>
      <c r="M94" s="115"/>
      <c r="N94" s="115"/>
      <c r="O94" s="115"/>
    </row>
    <row r="95" spans="1:15" s="82" customFormat="1" ht="45" x14ac:dyDescent="0.2">
      <c r="A95" s="188" t="s">
        <v>162</v>
      </c>
      <c r="B95" s="217" t="s">
        <v>330</v>
      </c>
      <c r="C95" s="218"/>
      <c r="D95" s="219"/>
      <c r="E95" s="117"/>
      <c r="F95" s="115"/>
      <c r="G95" s="115"/>
      <c r="H95" s="115"/>
      <c r="I95" s="115"/>
      <c r="J95" s="142"/>
      <c r="K95" s="115"/>
      <c r="L95" s="115"/>
      <c r="M95" s="115"/>
      <c r="N95" s="115"/>
      <c r="O95" s="115"/>
    </row>
    <row r="96" spans="1:15" s="82" customFormat="1" ht="51" x14ac:dyDescent="0.2">
      <c r="A96" s="195" t="s">
        <v>129</v>
      </c>
      <c r="B96" s="204" t="s">
        <v>331</v>
      </c>
      <c r="C96" s="202" t="s">
        <v>45</v>
      </c>
      <c r="D96" s="214">
        <v>111.3</v>
      </c>
      <c r="E96" s="117"/>
      <c r="F96" s="115"/>
      <c r="G96" s="115"/>
      <c r="H96" s="115"/>
      <c r="I96" s="115"/>
      <c r="J96" s="142"/>
      <c r="K96" s="115"/>
      <c r="L96" s="115"/>
      <c r="M96" s="115"/>
      <c r="N96" s="115"/>
      <c r="O96" s="115"/>
    </row>
    <row r="97" spans="1:15" s="82" customFormat="1" ht="89.25" x14ac:dyDescent="0.2">
      <c r="A97" s="265" t="s">
        <v>130</v>
      </c>
      <c r="B97" s="185" t="s">
        <v>619</v>
      </c>
      <c r="C97" s="183" t="s">
        <v>499</v>
      </c>
      <c r="D97" s="214">
        <v>1</v>
      </c>
      <c r="E97" s="117"/>
      <c r="F97" s="115"/>
      <c r="G97" s="115"/>
      <c r="H97" s="115"/>
      <c r="I97" s="115"/>
      <c r="J97" s="142"/>
      <c r="K97" s="115"/>
      <c r="L97" s="115"/>
      <c r="M97" s="115"/>
      <c r="N97" s="115"/>
      <c r="O97" s="115"/>
    </row>
    <row r="98" spans="1:15" s="82" customFormat="1" ht="38.25" x14ac:dyDescent="0.2">
      <c r="A98" s="267"/>
      <c r="B98" s="207" t="s">
        <v>341</v>
      </c>
      <c r="C98" s="208" t="s">
        <v>23</v>
      </c>
      <c r="D98" s="214">
        <v>2</v>
      </c>
      <c r="E98" s="117"/>
      <c r="F98" s="115"/>
      <c r="G98" s="115"/>
      <c r="H98" s="115"/>
      <c r="I98" s="115"/>
      <c r="J98" s="142"/>
      <c r="K98" s="115"/>
      <c r="L98" s="115"/>
      <c r="M98" s="115"/>
      <c r="N98" s="115"/>
      <c r="O98" s="115"/>
    </row>
    <row r="99" spans="1:15" s="82" customFormat="1" ht="25.5" x14ac:dyDescent="0.2">
      <c r="A99" s="267"/>
      <c r="B99" s="207" t="s">
        <v>279</v>
      </c>
      <c r="C99" s="202" t="s">
        <v>46</v>
      </c>
      <c r="D99" s="214">
        <v>1</v>
      </c>
      <c r="E99" s="117"/>
      <c r="F99" s="115"/>
      <c r="G99" s="115"/>
      <c r="H99" s="115"/>
      <c r="I99" s="115"/>
      <c r="J99" s="142"/>
      <c r="K99" s="115"/>
      <c r="L99" s="115"/>
      <c r="M99" s="115"/>
      <c r="N99" s="115"/>
      <c r="O99" s="115"/>
    </row>
    <row r="100" spans="1:15" s="82" customFormat="1" ht="25.5" x14ac:dyDescent="0.2">
      <c r="A100" s="267"/>
      <c r="B100" s="207" t="s">
        <v>280</v>
      </c>
      <c r="C100" s="202" t="s">
        <v>46</v>
      </c>
      <c r="D100" s="214">
        <v>1</v>
      </c>
      <c r="E100" s="117"/>
      <c r="F100" s="115"/>
      <c r="G100" s="115"/>
      <c r="H100" s="115"/>
      <c r="I100" s="115"/>
      <c r="J100" s="142"/>
      <c r="K100" s="115"/>
      <c r="L100" s="115"/>
      <c r="M100" s="115"/>
      <c r="N100" s="115"/>
      <c r="O100" s="115"/>
    </row>
    <row r="101" spans="1:15" s="82" customFormat="1" x14ac:dyDescent="0.2">
      <c r="A101" s="267"/>
      <c r="B101" s="207" t="s">
        <v>281</v>
      </c>
      <c r="C101" s="202" t="s">
        <v>46</v>
      </c>
      <c r="D101" s="214">
        <v>1</v>
      </c>
      <c r="E101" s="117"/>
      <c r="F101" s="115"/>
      <c r="G101" s="115"/>
      <c r="H101" s="115"/>
      <c r="I101" s="115"/>
      <c r="J101" s="142"/>
      <c r="K101" s="115"/>
      <c r="L101" s="115"/>
      <c r="M101" s="115"/>
      <c r="N101" s="115"/>
      <c r="O101" s="115"/>
    </row>
    <row r="102" spans="1:15" s="82" customFormat="1" x14ac:dyDescent="0.2">
      <c r="A102" s="267"/>
      <c r="B102" s="207" t="s">
        <v>282</v>
      </c>
      <c r="C102" s="202" t="s">
        <v>46</v>
      </c>
      <c r="D102" s="214">
        <v>2</v>
      </c>
      <c r="E102" s="117"/>
      <c r="F102" s="115"/>
      <c r="G102" s="115"/>
      <c r="H102" s="115"/>
      <c r="I102" s="115"/>
      <c r="J102" s="142"/>
      <c r="K102" s="115"/>
      <c r="L102" s="115"/>
      <c r="M102" s="115"/>
      <c r="N102" s="115"/>
      <c r="O102" s="115"/>
    </row>
    <row r="103" spans="1:15" s="82" customFormat="1" ht="25.5" x14ac:dyDescent="0.2">
      <c r="A103" s="267"/>
      <c r="B103" s="207" t="s">
        <v>283</v>
      </c>
      <c r="C103" s="202" t="s">
        <v>46</v>
      </c>
      <c r="D103" s="214">
        <v>4</v>
      </c>
      <c r="E103" s="117"/>
      <c r="F103" s="115"/>
      <c r="G103" s="115"/>
      <c r="H103" s="115"/>
      <c r="I103" s="115"/>
      <c r="J103" s="142"/>
      <c r="K103" s="115"/>
      <c r="L103" s="115"/>
      <c r="M103" s="115"/>
      <c r="N103" s="115"/>
      <c r="O103" s="115"/>
    </row>
    <row r="104" spans="1:15" s="82" customFormat="1" ht="25.5" x14ac:dyDescent="0.2">
      <c r="A104" s="267"/>
      <c r="B104" s="207" t="s">
        <v>284</v>
      </c>
      <c r="C104" s="202" t="s">
        <v>23</v>
      </c>
      <c r="D104" s="214">
        <v>1</v>
      </c>
      <c r="E104" s="117"/>
      <c r="F104" s="115"/>
      <c r="G104" s="115"/>
      <c r="H104" s="115"/>
      <c r="I104" s="115"/>
      <c r="J104" s="142"/>
      <c r="K104" s="115"/>
      <c r="L104" s="115"/>
      <c r="M104" s="115"/>
      <c r="N104" s="115"/>
      <c r="O104" s="115"/>
    </row>
    <row r="105" spans="1:15" s="82" customFormat="1" x14ac:dyDescent="0.2">
      <c r="A105" s="267"/>
      <c r="B105" s="207" t="s">
        <v>285</v>
      </c>
      <c r="C105" s="202" t="s">
        <v>23</v>
      </c>
      <c r="D105" s="214">
        <v>1</v>
      </c>
      <c r="E105" s="117"/>
      <c r="F105" s="115"/>
      <c r="G105" s="115"/>
      <c r="H105" s="115"/>
      <c r="I105" s="115"/>
      <c r="J105" s="142"/>
      <c r="K105" s="115"/>
      <c r="L105" s="115"/>
      <c r="M105" s="115"/>
      <c r="N105" s="115"/>
      <c r="O105" s="115"/>
    </row>
    <row r="106" spans="1:15" s="82" customFormat="1" x14ac:dyDescent="0.2">
      <c r="A106" s="267"/>
      <c r="B106" s="207" t="s">
        <v>286</v>
      </c>
      <c r="C106" s="202" t="s">
        <v>46</v>
      </c>
      <c r="D106" s="214">
        <v>2</v>
      </c>
      <c r="E106" s="117"/>
      <c r="F106" s="115"/>
      <c r="G106" s="115"/>
      <c r="H106" s="115"/>
      <c r="I106" s="115"/>
      <c r="J106" s="142"/>
      <c r="K106" s="115"/>
      <c r="L106" s="115"/>
      <c r="M106" s="115"/>
      <c r="N106" s="115"/>
      <c r="O106" s="115"/>
    </row>
    <row r="107" spans="1:15" s="82" customFormat="1" x14ac:dyDescent="0.2">
      <c r="A107" s="267"/>
      <c r="B107" s="207" t="s">
        <v>287</v>
      </c>
      <c r="C107" s="202" t="s">
        <v>46</v>
      </c>
      <c r="D107" s="214">
        <v>2</v>
      </c>
      <c r="E107" s="117"/>
      <c r="F107" s="115"/>
      <c r="G107" s="115"/>
      <c r="H107" s="115"/>
      <c r="I107" s="115"/>
      <c r="J107" s="142"/>
      <c r="K107" s="115"/>
      <c r="L107" s="115"/>
      <c r="M107" s="115"/>
      <c r="N107" s="115"/>
      <c r="O107" s="115"/>
    </row>
    <row r="108" spans="1:15" s="82" customFormat="1" ht="25.5" x14ac:dyDescent="0.2">
      <c r="A108" s="267"/>
      <c r="B108" s="207" t="s">
        <v>288</v>
      </c>
      <c r="C108" s="202" t="s">
        <v>46</v>
      </c>
      <c r="D108" s="214">
        <v>1</v>
      </c>
      <c r="E108" s="117"/>
      <c r="F108" s="115"/>
      <c r="G108" s="115"/>
      <c r="H108" s="115"/>
      <c r="I108" s="115"/>
      <c r="J108" s="142"/>
      <c r="K108" s="115"/>
      <c r="L108" s="115"/>
      <c r="M108" s="115"/>
      <c r="N108" s="115"/>
      <c r="O108" s="115"/>
    </row>
    <row r="109" spans="1:15" s="82" customFormat="1" ht="38.25" x14ac:dyDescent="0.2">
      <c r="A109" s="267"/>
      <c r="B109" s="207" t="s">
        <v>289</v>
      </c>
      <c r="C109" s="202" t="s">
        <v>46</v>
      </c>
      <c r="D109" s="214">
        <v>1</v>
      </c>
      <c r="E109" s="117"/>
      <c r="F109" s="115"/>
      <c r="G109" s="115"/>
      <c r="H109" s="115"/>
      <c r="I109" s="115"/>
      <c r="J109" s="142"/>
      <c r="K109" s="115"/>
      <c r="L109" s="115"/>
      <c r="M109" s="115"/>
      <c r="N109" s="115"/>
      <c r="O109" s="115"/>
    </row>
    <row r="110" spans="1:15" s="82" customFormat="1" x14ac:dyDescent="0.2">
      <c r="A110" s="267"/>
      <c r="B110" s="207" t="s">
        <v>290</v>
      </c>
      <c r="C110" s="202" t="s">
        <v>46</v>
      </c>
      <c r="D110" s="214">
        <v>1</v>
      </c>
      <c r="E110" s="117"/>
      <c r="F110" s="115"/>
      <c r="G110" s="115"/>
      <c r="H110" s="115"/>
      <c r="I110" s="115"/>
      <c r="J110" s="142"/>
      <c r="K110" s="115"/>
      <c r="L110" s="115"/>
      <c r="M110" s="115"/>
      <c r="N110" s="115"/>
      <c r="O110" s="115"/>
    </row>
    <row r="111" spans="1:15" s="82" customFormat="1" x14ac:dyDescent="0.2">
      <c r="A111" s="267"/>
      <c r="B111" s="207" t="s">
        <v>291</v>
      </c>
      <c r="C111" s="202" t="s">
        <v>46</v>
      </c>
      <c r="D111" s="214">
        <v>1</v>
      </c>
      <c r="E111" s="117"/>
      <c r="F111" s="115"/>
      <c r="G111" s="115"/>
      <c r="H111" s="115"/>
      <c r="I111" s="115"/>
      <c r="J111" s="142"/>
      <c r="K111" s="115"/>
      <c r="L111" s="115"/>
      <c r="M111" s="115"/>
      <c r="N111" s="115"/>
      <c r="O111" s="115"/>
    </row>
    <row r="112" spans="1:15" s="82" customFormat="1" x14ac:dyDescent="0.2">
      <c r="A112" s="267"/>
      <c r="B112" s="207" t="s">
        <v>292</v>
      </c>
      <c r="C112" s="202" t="s">
        <v>46</v>
      </c>
      <c r="D112" s="214">
        <v>3</v>
      </c>
      <c r="E112" s="117"/>
      <c r="F112" s="115"/>
      <c r="G112" s="115"/>
      <c r="H112" s="115"/>
      <c r="I112" s="115"/>
      <c r="J112" s="142"/>
      <c r="K112" s="115"/>
      <c r="L112" s="115"/>
      <c r="M112" s="115"/>
      <c r="N112" s="115"/>
      <c r="O112" s="115"/>
    </row>
    <row r="113" spans="1:15" s="82" customFormat="1" ht="25.5" x14ac:dyDescent="0.2">
      <c r="A113" s="267"/>
      <c r="B113" s="207" t="s">
        <v>293</v>
      </c>
      <c r="C113" s="202" t="s">
        <v>46</v>
      </c>
      <c r="D113" s="214">
        <v>1</v>
      </c>
      <c r="E113" s="117"/>
      <c r="F113" s="115"/>
      <c r="G113" s="115"/>
      <c r="H113" s="115"/>
      <c r="I113" s="115"/>
      <c r="J113" s="142"/>
      <c r="K113" s="115"/>
      <c r="L113" s="115"/>
      <c r="M113" s="115"/>
      <c r="N113" s="115"/>
      <c r="O113" s="115"/>
    </row>
    <row r="114" spans="1:15" s="82" customFormat="1" x14ac:dyDescent="0.2">
      <c r="A114" s="267"/>
      <c r="B114" s="207" t="s">
        <v>294</v>
      </c>
      <c r="C114" s="202" t="s">
        <v>23</v>
      </c>
      <c r="D114" s="214">
        <v>1</v>
      </c>
      <c r="E114" s="117"/>
      <c r="F114" s="115"/>
      <c r="G114" s="115"/>
      <c r="H114" s="115"/>
      <c r="I114" s="115"/>
      <c r="J114" s="142"/>
      <c r="K114" s="115"/>
      <c r="L114" s="115"/>
      <c r="M114" s="115"/>
      <c r="N114" s="115"/>
      <c r="O114" s="115"/>
    </row>
    <row r="115" spans="1:15" s="82" customFormat="1" x14ac:dyDescent="0.2">
      <c r="A115" s="267"/>
      <c r="B115" s="207" t="s">
        <v>295</v>
      </c>
      <c r="C115" s="202" t="s">
        <v>46</v>
      </c>
      <c r="D115" s="214">
        <v>1</v>
      </c>
      <c r="E115" s="117"/>
      <c r="F115" s="115"/>
      <c r="G115" s="115"/>
      <c r="H115" s="115"/>
      <c r="I115" s="115"/>
      <c r="J115" s="142"/>
      <c r="K115" s="115"/>
      <c r="L115" s="115"/>
      <c r="M115" s="115"/>
      <c r="N115" s="115"/>
      <c r="O115" s="115"/>
    </row>
    <row r="116" spans="1:15" s="82" customFormat="1" x14ac:dyDescent="0.2">
      <c r="A116" s="267"/>
      <c r="B116" s="207" t="s">
        <v>296</v>
      </c>
      <c r="C116" s="202" t="s">
        <v>46</v>
      </c>
      <c r="D116" s="214">
        <v>1</v>
      </c>
      <c r="E116" s="117"/>
      <c r="F116" s="115"/>
      <c r="G116" s="115"/>
      <c r="H116" s="115"/>
      <c r="I116" s="115"/>
      <c r="J116" s="142"/>
      <c r="K116" s="115"/>
      <c r="L116" s="115"/>
      <c r="M116" s="115"/>
      <c r="N116" s="115"/>
      <c r="O116" s="115"/>
    </row>
    <row r="117" spans="1:15" s="82" customFormat="1" x14ac:dyDescent="0.2">
      <c r="A117" s="267"/>
      <c r="B117" s="207" t="s">
        <v>297</v>
      </c>
      <c r="C117" s="202" t="s">
        <v>46</v>
      </c>
      <c r="D117" s="214">
        <v>1</v>
      </c>
      <c r="E117" s="117"/>
      <c r="F117" s="115"/>
      <c r="G117" s="115"/>
      <c r="H117" s="115"/>
      <c r="I117" s="115"/>
      <c r="J117" s="142"/>
      <c r="K117" s="115"/>
      <c r="L117" s="115"/>
      <c r="M117" s="115"/>
      <c r="N117" s="115"/>
      <c r="O117" s="115"/>
    </row>
    <row r="118" spans="1:15" s="82" customFormat="1" x14ac:dyDescent="0.2">
      <c r="A118" s="267"/>
      <c r="B118" s="207" t="s">
        <v>540</v>
      </c>
      <c r="C118" s="202" t="s">
        <v>46</v>
      </c>
      <c r="D118" s="214">
        <v>1</v>
      </c>
      <c r="E118" s="117"/>
      <c r="F118" s="115"/>
      <c r="G118" s="115"/>
      <c r="H118" s="115"/>
      <c r="I118" s="115"/>
      <c r="J118" s="142"/>
      <c r="K118" s="115"/>
      <c r="L118" s="115"/>
      <c r="M118" s="115"/>
      <c r="N118" s="115"/>
      <c r="O118" s="115"/>
    </row>
    <row r="119" spans="1:15" s="82" customFormat="1" ht="25.5" x14ac:dyDescent="0.2">
      <c r="A119" s="267"/>
      <c r="B119" s="207" t="s">
        <v>298</v>
      </c>
      <c r="C119" s="202" t="s">
        <v>23</v>
      </c>
      <c r="D119" s="214">
        <v>1</v>
      </c>
      <c r="E119" s="117"/>
      <c r="F119" s="115"/>
      <c r="G119" s="115"/>
      <c r="H119" s="115"/>
      <c r="I119" s="115"/>
      <c r="J119" s="142"/>
      <c r="K119" s="115"/>
      <c r="L119" s="115"/>
      <c r="M119" s="115"/>
      <c r="N119" s="115"/>
      <c r="O119" s="115"/>
    </row>
    <row r="120" spans="1:15" s="82" customFormat="1" x14ac:dyDescent="0.2">
      <c r="A120" s="267"/>
      <c r="B120" s="207" t="s">
        <v>299</v>
      </c>
      <c r="C120" s="202" t="s">
        <v>46</v>
      </c>
      <c r="D120" s="214">
        <v>1</v>
      </c>
      <c r="E120" s="117"/>
      <c r="F120" s="115"/>
      <c r="G120" s="115"/>
      <c r="H120" s="115"/>
      <c r="I120" s="115"/>
      <c r="J120" s="142"/>
      <c r="K120" s="115"/>
      <c r="L120" s="115"/>
      <c r="M120" s="115"/>
      <c r="N120" s="115"/>
      <c r="O120" s="115"/>
    </row>
    <row r="121" spans="1:15" s="82" customFormat="1" x14ac:dyDescent="0.2">
      <c r="A121" s="267"/>
      <c r="B121" s="207" t="s">
        <v>300</v>
      </c>
      <c r="C121" s="202" t="s">
        <v>46</v>
      </c>
      <c r="D121" s="214">
        <v>1</v>
      </c>
      <c r="E121" s="117"/>
      <c r="F121" s="115"/>
      <c r="G121" s="115"/>
      <c r="H121" s="115"/>
      <c r="I121" s="115"/>
      <c r="J121" s="142"/>
      <c r="K121" s="115"/>
      <c r="L121" s="115"/>
      <c r="M121" s="115"/>
      <c r="N121" s="115"/>
      <c r="O121" s="115"/>
    </row>
    <row r="122" spans="1:15" s="82" customFormat="1" x14ac:dyDescent="0.2">
      <c r="A122" s="268"/>
      <c r="B122" s="207" t="s">
        <v>302</v>
      </c>
      <c r="C122" s="202" t="s">
        <v>23</v>
      </c>
      <c r="D122" s="214">
        <v>1</v>
      </c>
      <c r="E122" s="117"/>
      <c r="F122" s="115"/>
      <c r="G122" s="115"/>
      <c r="H122" s="115"/>
      <c r="I122" s="115"/>
      <c r="J122" s="142"/>
      <c r="K122" s="115"/>
      <c r="L122" s="115"/>
      <c r="M122" s="115"/>
      <c r="N122" s="115"/>
      <c r="O122" s="115"/>
    </row>
    <row r="123" spans="1:15" s="82" customFormat="1" ht="63.75" x14ac:dyDescent="0.2">
      <c r="A123" s="224" t="s">
        <v>620</v>
      </c>
      <c r="B123" s="204" t="s">
        <v>593</v>
      </c>
      <c r="C123" s="202" t="s">
        <v>23</v>
      </c>
      <c r="D123" s="214">
        <v>1</v>
      </c>
      <c r="E123" s="144"/>
      <c r="F123" s="115"/>
      <c r="G123" s="142"/>
      <c r="H123" s="142"/>
      <c r="I123" s="142"/>
      <c r="J123" s="142"/>
      <c r="K123" s="115"/>
      <c r="L123" s="115"/>
      <c r="M123" s="115"/>
      <c r="N123" s="115"/>
      <c r="O123" s="115"/>
    </row>
    <row r="124" spans="1:15" s="82" customFormat="1" ht="25.5" x14ac:dyDescent="0.2">
      <c r="A124" s="195" t="s">
        <v>542</v>
      </c>
      <c r="B124" s="204" t="s">
        <v>622</v>
      </c>
      <c r="C124" s="208" t="s">
        <v>46</v>
      </c>
      <c r="D124" s="214">
        <v>1</v>
      </c>
      <c r="E124" s="144"/>
      <c r="F124" s="115"/>
      <c r="G124" s="142"/>
      <c r="H124" s="142"/>
      <c r="I124" s="142"/>
      <c r="J124" s="142"/>
      <c r="K124" s="115"/>
      <c r="L124" s="115"/>
      <c r="M124" s="115"/>
      <c r="N124" s="115"/>
      <c r="O124" s="115"/>
    </row>
    <row r="125" spans="1:15" s="82" customFormat="1" ht="25.5" x14ac:dyDescent="0.2">
      <c r="A125" s="195" t="s">
        <v>543</v>
      </c>
      <c r="B125" s="204" t="s">
        <v>623</v>
      </c>
      <c r="C125" s="202" t="s">
        <v>23</v>
      </c>
      <c r="D125" s="214">
        <v>1</v>
      </c>
      <c r="E125" s="144"/>
      <c r="F125" s="115"/>
      <c r="G125" s="142"/>
      <c r="H125" s="142"/>
      <c r="I125" s="142"/>
      <c r="J125" s="142"/>
      <c r="K125" s="115"/>
      <c r="L125" s="115"/>
      <c r="M125" s="115"/>
      <c r="N125" s="115"/>
      <c r="O125" s="115"/>
    </row>
    <row r="126" spans="1:15" s="82" customFormat="1" ht="25.5" x14ac:dyDescent="0.2">
      <c r="A126" s="195" t="s">
        <v>544</v>
      </c>
      <c r="B126" s="210" t="s">
        <v>253</v>
      </c>
      <c r="C126" s="208" t="s">
        <v>45</v>
      </c>
      <c r="D126" s="214">
        <f>SUM(D96:D96)</f>
        <v>111.3</v>
      </c>
      <c r="E126" s="144"/>
      <c r="F126" s="115"/>
      <c r="G126" s="142"/>
      <c r="H126" s="142"/>
      <c r="I126" s="142"/>
      <c r="J126" s="142"/>
      <c r="K126" s="115"/>
      <c r="L126" s="115"/>
      <c r="M126" s="115"/>
      <c r="N126" s="115"/>
      <c r="O126" s="115"/>
    </row>
    <row r="127" spans="1:15" s="82" customFormat="1" ht="25.5" x14ac:dyDescent="0.2">
      <c r="A127" s="224" t="s">
        <v>545</v>
      </c>
      <c r="B127" s="210" t="s">
        <v>621</v>
      </c>
      <c r="C127" s="208" t="s">
        <v>45</v>
      </c>
      <c r="D127" s="214">
        <f>D126</f>
        <v>111.3</v>
      </c>
      <c r="E127" s="144"/>
      <c r="F127" s="115"/>
      <c r="G127" s="142"/>
      <c r="H127" s="142"/>
      <c r="I127" s="142"/>
      <c r="J127" s="142"/>
      <c r="K127" s="115"/>
      <c r="L127" s="115"/>
      <c r="M127" s="115"/>
      <c r="N127" s="115"/>
      <c r="O127" s="115"/>
    </row>
    <row r="128" spans="1:15" s="82" customFormat="1" ht="63.75" x14ac:dyDescent="0.2">
      <c r="A128" s="195" t="s">
        <v>546</v>
      </c>
      <c r="B128" s="210" t="s">
        <v>217</v>
      </c>
      <c r="C128" s="208" t="s">
        <v>184</v>
      </c>
      <c r="D128" s="214">
        <v>3</v>
      </c>
      <c r="E128" s="144"/>
      <c r="F128" s="115"/>
      <c r="G128" s="142"/>
      <c r="H128" s="142"/>
      <c r="I128" s="142"/>
      <c r="J128" s="142"/>
      <c r="K128" s="115"/>
      <c r="L128" s="115"/>
      <c r="M128" s="115"/>
      <c r="N128" s="115"/>
      <c r="O128" s="115"/>
    </row>
    <row r="129" spans="1:15" s="82" customFormat="1" ht="27" x14ac:dyDescent="0.2">
      <c r="A129" s="195" t="s">
        <v>547</v>
      </c>
      <c r="B129" s="201" t="s">
        <v>624</v>
      </c>
      <c r="C129" s="202" t="s">
        <v>46</v>
      </c>
      <c r="D129" s="214">
        <v>3</v>
      </c>
      <c r="E129" s="144"/>
      <c r="F129" s="115"/>
      <c r="G129" s="142"/>
      <c r="H129" s="142"/>
      <c r="I129" s="142"/>
      <c r="J129" s="142"/>
      <c r="K129" s="115"/>
      <c r="L129" s="115"/>
      <c r="M129" s="115"/>
      <c r="N129" s="115"/>
      <c r="O129" s="115"/>
    </row>
    <row r="130" spans="1:15" s="82" customFormat="1" ht="27" x14ac:dyDescent="0.2">
      <c r="A130" s="195" t="s">
        <v>548</v>
      </c>
      <c r="B130" s="201" t="s">
        <v>625</v>
      </c>
      <c r="C130" s="202" t="s">
        <v>46</v>
      </c>
      <c r="D130" s="214">
        <v>1</v>
      </c>
      <c r="E130" s="144"/>
      <c r="F130" s="115"/>
      <c r="G130" s="142"/>
      <c r="H130" s="142"/>
      <c r="I130" s="142"/>
      <c r="J130" s="142"/>
      <c r="K130" s="115"/>
      <c r="L130" s="115"/>
      <c r="M130" s="115"/>
      <c r="N130" s="115"/>
      <c r="O130" s="115"/>
    </row>
    <row r="131" spans="1:15" s="82" customFormat="1" ht="27" x14ac:dyDescent="0.2">
      <c r="A131" s="224" t="s">
        <v>549</v>
      </c>
      <c r="B131" s="201" t="s">
        <v>626</v>
      </c>
      <c r="C131" s="202" t="s">
        <v>46</v>
      </c>
      <c r="D131" s="214">
        <v>1</v>
      </c>
      <c r="E131" s="144"/>
      <c r="F131" s="115"/>
      <c r="G131" s="142"/>
      <c r="H131" s="142"/>
      <c r="I131" s="142"/>
      <c r="J131" s="142"/>
      <c r="K131" s="115"/>
      <c r="L131" s="115"/>
      <c r="M131" s="115"/>
      <c r="N131" s="115"/>
      <c r="O131" s="115"/>
    </row>
    <row r="132" spans="1:15" s="82" customFormat="1" ht="27" x14ac:dyDescent="0.2">
      <c r="A132" s="195" t="s">
        <v>550</v>
      </c>
      <c r="B132" s="201" t="s">
        <v>627</v>
      </c>
      <c r="C132" s="202" t="s">
        <v>46</v>
      </c>
      <c r="D132" s="214">
        <v>1</v>
      </c>
      <c r="E132" s="144"/>
      <c r="F132" s="115"/>
      <c r="G132" s="142"/>
      <c r="H132" s="142"/>
      <c r="I132" s="142"/>
      <c r="J132" s="142"/>
      <c r="K132" s="115"/>
      <c r="L132" s="115"/>
      <c r="M132" s="115"/>
      <c r="N132" s="115"/>
      <c r="O132" s="115"/>
    </row>
    <row r="133" spans="1:15" s="82" customFormat="1" ht="25.5" x14ac:dyDescent="0.2">
      <c r="A133" s="195" t="s">
        <v>551</v>
      </c>
      <c r="B133" s="204" t="s">
        <v>554</v>
      </c>
      <c r="C133" s="202" t="s">
        <v>46</v>
      </c>
      <c r="D133" s="214">
        <v>6</v>
      </c>
      <c r="E133" s="144"/>
      <c r="F133" s="115"/>
      <c r="G133" s="142"/>
      <c r="H133" s="142"/>
      <c r="I133" s="142"/>
      <c r="J133" s="142"/>
      <c r="K133" s="115"/>
      <c r="L133" s="115"/>
      <c r="M133" s="115"/>
      <c r="N133" s="115"/>
      <c r="O133" s="115"/>
    </row>
    <row r="134" spans="1:15" s="82" customFormat="1" ht="75" x14ac:dyDescent="0.2">
      <c r="A134" s="188" t="s">
        <v>163</v>
      </c>
      <c r="B134" s="188" t="s">
        <v>332</v>
      </c>
      <c r="C134" s="218"/>
      <c r="D134" s="219"/>
      <c r="E134" s="144"/>
      <c r="F134" s="115"/>
      <c r="G134" s="142"/>
      <c r="H134" s="142"/>
      <c r="I134" s="142"/>
      <c r="J134" s="142"/>
      <c r="K134" s="115"/>
      <c r="L134" s="115"/>
      <c r="M134" s="115"/>
      <c r="N134" s="115"/>
      <c r="O134" s="115"/>
    </row>
    <row r="135" spans="1:15" s="82" customFormat="1" ht="63.75" x14ac:dyDescent="0.2">
      <c r="A135" s="192" t="s">
        <v>141</v>
      </c>
      <c r="B135" s="201" t="s">
        <v>237</v>
      </c>
      <c r="C135" s="208" t="s">
        <v>45</v>
      </c>
      <c r="D135" s="214">
        <v>39.299999999999997</v>
      </c>
      <c r="E135" s="144"/>
      <c r="F135" s="115"/>
      <c r="G135" s="142"/>
      <c r="H135" s="142"/>
      <c r="I135" s="142"/>
      <c r="J135" s="142"/>
      <c r="K135" s="115"/>
      <c r="L135" s="115"/>
      <c r="M135" s="115"/>
      <c r="N135" s="115"/>
      <c r="O135" s="115"/>
    </row>
    <row r="136" spans="1:15" s="82" customFormat="1" ht="63.75" x14ac:dyDescent="0.2">
      <c r="A136" s="192" t="s">
        <v>142</v>
      </c>
      <c r="B136" s="201" t="s">
        <v>333</v>
      </c>
      <c r="C136" s="208" t="s">
        <v>45</v>
      </c>
      <c r="D136" s="214">
        <v>16.7</v>
      </c>
      <c r="E136" s="144"/>
      <c r="F136" s="115"/>
      <c r="G136" s="142"/>
      <c r="H136" s="142"/>
      <c r="I136" s="142"/>
      <c r="J136" s="142"/>
      <c r="K136" s="115"/>
      <c r="L136" s="115"/>
      <c r="M136" s="115"/>
      <c r="N136" s="115"/>
      <c r="O136" s="115"/>
    </row>
    <row r="137" spans="1:15" s="82" customFormat="1" ht="63.75" x14ac:dyDescent="0.2">
      <c r="A137" s="192" t="s">
        <v>143</v>
      </c>
      <c r="B137" s="201" t="s">
        <v>334</v>
      </c>
      <c r="C137" s="208" t="s">
        <v>45</v>
      </c>
      <c r="D137" s="214">
        <v>18.899999999999999</v>
      </c>
      <c r="E137" s="144"/>
      <c r="F137" s="115"/>
      <c r="G137" s="142"/>
      <c r="H137" s="142"/>
      <c r="I137" s="142"/>
      <c r="J137" s="142"/>
      <c r="K137" s="115"/>
      <c r="L137" s="115"/>
      <c r="M137" s="115"/>
      <c r="N137" s="115"/>
      <c r="O137" s="115"/>
    </row>
    <row r="138" spans="1:15" s="82" customFormat="1" ht="63.75" x14ac:dyDescent="0.2">
      <c r="A138" s="192" t="s">
        <v>144</v>
      </c>
      <c r="B138" s="201" t="s">
        <v>335</v>
      </c>
      <c r="C138" s="208" t="s">
        <v>45</v>
      </c>
      <c r="D138" s="214">
        <v>108.1</v>
      </c>
      <c r="E138" s="144"/>
      <c r="F138" s="115"/>
      <c r="G138" s="142"/>
      <c r="H138" s="142"/>
      <c r="I138" s="142"/>
      <c r="J138" s="142"/>
      <c r="K138" s="115"/>
      <c r="L138" s="115"/>
      <c r="M138" s="115"/>
      <c r="N138" s="115"/>
      <c r="O138" s="115"/>
    </row>
    <row r="139" spans="1:15" s="82" customFormat="1" ht="63.75" x14ac:dyDescent="0.2">
      <c r="A139" s="192" t="s">
        <v>145</v>
      </c>
      <c r="B139" s="201" t="s">
        <v>238</v>
      </c>
      <c r="C139" s="208" t="s">
        <v>45</v>
      </c>
      <c r="D139" s="214">
        <v>343.1</v>
      </c>
      <c r="E139" s="144"/>
      <c r="F139" s="115"/>
      <c r="G139" s="142"/>
      <c r="H139" s="142"/>
      <c r="I139" s="142"/>
      <c r="J139" s="142"/>
      <c r="K139" s="115"/>
      <c r="L139" s="115"/>
      <c r="M139" s="115"/>
      <c r="N139" s="115"/>
      <c r="O139" s="115"/>
    </row>
    <row r="140" spans="1:15" s="82" customFormat="1" ht="63.75" x14ac:dyDescent="0.2">
      <c r="A140" s="192" t="s">
        <v>146</v>
      </c>
      <c r="B140" s="201" t="s">
        <v>239</v>
      </c>
      <c r="C140" s="211" t="s">
        <v>45</v>
      </c>
      <c r="D140" s="214">
        <v>180.5</v>
      </c>
      <c r="E140" s="144"/>
      <c r="F140" s="115"/>
      <c r="G140" s="142"/>
      <c r="H140" s="142"/>
      <c r="I140" s="142"/>
      <c r="J140" s="142"/>
      <c r="K140" s="115"/>
      <c r="L140" s="115"/>
      <c r="M140" s="115"/>
      <c r="N140" s="115"/>
      <c r="O140" s="115"/>
    </row>
    <row r="141" spans="1:15" s="82" customFormat="1" ht="63.75" x14ac:dyDescent="0.2">
      <c r="A141" s="192" t="s">
        <v>147</v>
      </c>
      <c r="B141" s="201" t="s">
        <v>240</v>
      </c>
      <c r="C141" s="211" t="s">
        <v>45</v>
      </c>
      <c r="D141" s="214">
        <v>50.7</v>
      </c>
      <c r="E141" s="144"/>
      <c r="F141" s="115"/>
      <c r="G141" s="142"/>
      <c r="H141" s="142"/>
      <c r="I141" s="142"/>
      <c r="J141" s="142"/>
      <c r="K141" s="115"/>
      <c r="L141" s="115"/>
      <c r="M141" s="115"/>
      <c r="N141" s="115"/>
      <c r="O141" s="115"/>
    </row>
    <row r="142" spans="1:15" s="82" customFormat="1" ht="127.5" x14ac:dyDescent="0.2">
      <c r="A142" s="192" t="s">
        <v>148</v>
      </c>
      <c r="B142" s="201" t="s">
        <v>336</v>
      </c>
      <c r="C142" s="208" t="s">
        <v>23</v>
      </c>
      <c r="D142" s="214">
        <v>1</v>
      </c>
      <c r="E142" s="144"/>
      <c r="F142" s="115"/>
      <c r="G142" s="142"/>
      <c r="H142" s="142"/>
      <c r="I142" s="142"/>
      <c r="J142" s="142"/>
      <c r="K142" s="115"/>
      <c r="L142" s="115"/>
      <c r="M142" s="115"/>
      <c r="N142" s="115"/>
      <c r="O142" s="115"/>
    </row>
    <row r="143" spans="1:15" s="82" customFormat="1" ht="127.5" x14ac:dyDescent="0.2">
      <c r="A143" s="192" t="s">
        <v>149</v>
      </c>
      <c r="B143" s="201" t="s">
        <v>242</v>
      </c>
      <c r="C143" s="208" t="s">
        <v>23</v>
      </c>
      <c r="D143" s="214">
        <v>14</v>
      </c>
      <c r="E143" s="144"/>
      <c r="F143" s="115"/>
      <c r="G143" s="142"/>
      <c r="H143" s="142"/>
      <c r="I143" s="142"/>
      <c r="J143" s="142"/>
      <c r="K143" s="115"/>
      <c r="L143" s="115"/>
      <c r="M143" s="115"/>
      <c r="N143" s="115"/>
      <c r="O143" s="115"/>
    </row>
    <row r="144" spans="1:15" s="82" customFormat="1" ht="127.5" x14ac:dyDescent="0.2">
      <c r="A144" s="192" t="s">
        <v>150</v>
      </c>
      <c r="B144" s="201" t="s">
        <v>243</v>
      </c>
      <c r="C144" s="208" t="s">
        <v>23</v>
      </c>
      <c r="D144" s="214">
        <v>3</v>
      </c>
      <c r="E144" s="144"/>
      <c r="F144" s="115"/>
      <c r="G144" s="142"/>
      <c r="H144" s="142"/>
      <c r="I144" s="142"/>
      <c r="J144" s="142"/>
      <c r="K144" s="115"/>
      <c r="L144" s="115"/>
      <c r="M144" s="115"/>
      <c r="N144" s="115"/>
      <c r="O144" s="115"/>
    </row>
    <row r="145" spans="1:15" s="82" customFormat="1" ht="127.5" x14ac:dyDescent="0.2">
      <c r="A145" s="192" t="s">
        <v>151</v>
      </c>
      <c r="B145" s="201" t="s">
        <v>244</v>
      </c>
      <c r="C145" s="208" t="s">
        <v>23</v>
      </c>
      <c r="D145" s="214">
        <v>1</v>
      </c>
      <c r="E145" s="144"/>
      <c r="F145" s="115"/>
      <c r="G145" s="142"/>
      <c r="H145" s="142"/>
      <c r="I145" s="142"/>
      <c r="J145" s="142"/>
      <c r="K145" s="115"/>
      <c r="L145" s="115"/>
      <c r="M145" s="115"/>
      <c r="N145" s="115"/>
      <c r="O145" s="115"/>
    </row>
    <row r="146" spans="1:15" s="82" customFormat="1" ht="127.5" x14ac:dyDescent="0.2">
      <c r="A146" s="192" t="s">
        <v>152</v>
      </c>
      <c r="B146" s="201" t="s">
        <v>245</v>
      </c>
      <c r="C146" s="208" t="s">
        <v>23</v>
      </c>
      <c r="D146" s="214">
        <v>1</v>
      </c>
      <c r="E146" s="144"/>
      <c r="F146" s="115"/>
      <c r="G146" s="142"/>
      <c r="H146" s="142"/>
      <c r="I146" s="142"/>
      <c r="J146" s="142"/>
      <c r="K146" s="115"/>
      <c r="L146" s="115"/>
      <c r="M146" s="115"/>
      <c r="N146" s="115"/>
      <c r="O146" s="115"/>
    </row>
    <row r="147" spans="1:15" s="82" customFormat="1" ht="25.5" x14ac:dyDescent="0.2">
      <c r="A147" s="192" t="s">
        <v>153</v>
      </c>
      <c r="B147" s="204" t="s">
        <v>622</v>
      </c>
      <c r="C147" s="208" t="s">
        <v>46</v>
      </c>
      <c r="D147" s="214">
        <v>20</v>
      </c>
      <c r="E147" s="144"/>
      <c r="F147" s="115"/>
      <c r="G147" s="142"/>
      <c r="H147" s="142"/>
      <c r="I147" s="142"/>
      <c r="J147" s="142"/>
      <c r="K147" s="115"/>
      <c r="L147" s="115"/>
      <c r="M147" s="115"/>
      <c r="N147" s="115"/>
      <c r="O147" s="115"/>
    </row>
    <row r="148" spans="1:15" s="82" customFormat="1" ht="25.5" x14ac:dyDescent="0.2">
      <c r="A148" s="192" t="s">
        <v>154</v>
      </c>
      <c r="B148" s="210" t="s">
        <v>247</v>
      </c>
      <c r="C148" s="208" t="s">
        <v>45</v>
      </c>
      <c r="D148" s="214">
        <v>757.3</v>
      </c>
      <c r="E148" s="144"/>
      <c r="F148" s="115"/>
      <c r="G148" s="142"/>
      <c r="H148" s="142"/>
      <c r="I148" s="142"/>
      <c r="J148" s="142"/>
      <c r="K148" s="115"/>
      <c r="L148" s="115"/>
      <c r="M148" s="115"/>
      <c r="N148" s="115"/>
      <c r="O148" s="115"/>
    </row>
    <row r="149" spans="1:15" s="82" customFormat="1" x14ac:dyDescent="0.2">
      <c r="A149" s="192" t="s">
        <v>155</v>
      </c>
      <c r="B149" s="210" t="s">
        <v>248</v>
      </c>
      <c r="C149" s="208" t="s">
        <v>45</v>
      </c>
      <c r="D149" s="214">
        <v>757.3</v>
      </c>
      <c r="E149" s="144"/>
      <c r="F149" s="115"/>
      <c r="G149" s="142"/>
      <c r="H149" s="142"/>
      <c r="I149" s="142"/>
      <c r="J149" s="142"/>
      <c r="K149" s="115"/>
      <c r="L149" s="115"/>
      <c r="M149" s="115"/>
      <c r="N149" s="115"/>
      <c r="O149" s="115"/>
    </row>
    <row r="150" spans="1:15" s="82" customFormat="1" x14ac:dyDescent="0.2">
      <c r="A150" s="192" t="s">
        <v>156</v>
      </c>
      <c r="B150" s="210" t="s">
        <v>249</v>
      </c>
      <c r="C150" s="208" t="s">
        <v>45</v>
      </c>
      <c r="D150" s="214">
        <v>757.3</v>
      </c>
      <c r="E150" s="144"/>
      <c r="F150" s="115"/>
      <c r="G150" s="142"/>
      <c r="H150" s="142"/>
      <c r="I150" s="142"/>
      <c r="J150" s="142"/>
      <c r="K150" s="115"/>
      <c r="L150" s="115"/>
      <c r="M150" s="115"/>
      <c r="N150" s="115"/>
      <c r="O150" s="115"/>
    </row>
    <row r="151" spans="1:15" s="82" customFormat="1" ht="63.75" x14ac:dyDescent="0.2">
      <c r="A151" s="192" t="s">
        <v>157</v>
      </c>
      <c r="B151" s="210" t="s">
        <v>217</v>
      </c>
      <c r="C151" s="208" t="s">
        <v>184</v>
      </c>
      <c r="D151" s="214">
        <v>18</v>
      </c>
      <c r="E151" s="144"/>
      <c r="F151" s="115"/>
      <c r="G151" s="142"/>
      <c r="H151" s="142"/>
      <c r="I151" s="142"/>
      <c r="J151" s="142"/>
      <c r="K151" s="115"/>
      <c r="L151" s="115"/>
      <c r="M151" s="115"/>
      <c r="N151" s="115"/>
      <c r="O151" s="115"/>
    </row>
    <row r="152" spans="1:15" s="82" customFormat="1" ht="38.25" x14ac:dyDescent="0.2">
      <c r="A152" s="192" t="s">
        <v>158</v>
      </c>
      <c r="B152" s="204" t="s">
        <v>527</v>
      </c>
      <c r="C152" s="208" t="s">
        <v>46</v>
      </c>
      <c r="D152" s="214">
        <v>7</v>
      </c>
      <c r="E152" s="144"/>
      <c r="F152" s="115"/>
      <c r="G152" s="142"/>
      <c r="H152" s="142"/>
      <c r="I152" s="142"/>
      <c r="J152" s="142"/>
      <c r="K152" s="115"/>
      <c r="L152" s="115"/>
      <c r="M152" s="115"/>
      <c r="N152" s="115"/>
      <c r="O152" s="115"/>
    </row>
    <row r="153" spans="1:15" s="82" customFormat="1" ht="38.25" x14ac:dyDescent="0.2">
      <c r="A153" s="192" t="s">
        <v>159</v>
      </c>
      <c r="B153" s="204" t="s">
        <v>628</v>
      </c>
      <c r="C153" s="208" t="s">
        <v>46</v>
      </c>
      <c r="D153" s="214">
        <v>1</v>
      </c>
      <c r="E153" s="144"/>
      <c r="F153" s="115"/>
      <c r="G153" s="142"/>
      <c r="H153" s="142"/>
      <c r="I153" s="142"/>
      <c r="J153" s="142"/>
      <c r="K153" s="115"/>
      <c r="L153" s="115"/>
      <c r="M153" s="115"/>
      <c r="N153" s="115"/>
      <c r="O153" s="115"/>
    </row>
    <row r="154" spans="1:15" s="82" customFormat="1" ht="38.25" x14ac:dyDescent="0.2">
      <c r="A154" s="192" t="s">
        <v>160</v>
      </c>
      <c r="B154" s="204" t="s">
        <v>528</v>
      </c>
      <c r="C154" s="208" t="s">
        <v>46</v>
      </c>
      <c r="D154" s="214">
        <v>6</v>
      </c>
      <c r="E154" s="144"/>
      <c r="F154" s="115"/>
      <c r="G154" s="142"/>
      <c r="H154" s="142"/>
      <c r="I154" s="142"/>
      <c r="J154" s="142"/>
      <c r="K154" s="115"/>
      <c r="L154" s="115"/>
      <c r="M154" s="115"/>
      <c r="N154" s="115"/>
      <c r="O154" s="115"/>
    </row>
    <row r="155" spans="1:15" s="82" customFormat="1" ht="38.25" x14ac:dyDescent="0.2">
      <c r="A155" s="192" t="s">
        <v>571</v>
      </c>
      <c r="B155" s="204" t="s">
        <v>529</v>
      </c>
      <c r="C155" s="208" t="s">
        <v>46</v>
      </c>
      <c r="D155" s="214">
        <v>34</v>
      </c>
      <c r="E155" s="144"/>
      <c r="F155" s="115"/>
      <c r="G155" s="142"/>
      <c r="H155" s="142"/>
      <c r="I155" s="142"/>
      <c r="J155" s="142"/>
      <c r="K155" s="115"/>
      <c r="L155" s="115"/>
      <c r="M155" s="115"/>
      <c r="N155" s="115"/>
      <c r="O155" s="115"/>
    </row>
    <row r="156" spans="1:15" s="82" customFormat="1" ht="25.5" x14ac:dyDescent="0.2">
      <c r="A156" s="192" t="s">
        <v>572</v>
      </c>
      <c r="B156" s="223" t="s">
        <v>533</v>
      </c>
      <c r="C156" s="202" t="s">
        <v>46</v>
      </c>
      <c r="D156" s="214">
        <v>7</v>
      </c>
      <c r="E156" s="144"/>
      <c r="F156" s="115"/>
      <c r="G156" s="142"/>
      <c r="H156" s="142"/>
      <c r="I156" s="142"/>
      <c r="J156" s="142"/>
      <c r="K156" s="115"/>
      <c r="L156" s="115"/>
      <c r="M156" s="115"/>
      <c r="N156" s="115"/>
      <c r="O156" s="115"/>
    </row>
    <row r="157" spans="1:15" s="82" customFormat="1" ht="25.5" x14ac:dyDescent="0.2">
      <c r="A157" s="192" t="s">
        <v>573</v>
      </c>
      <c r="B157" s="223" t="s">
        <v>629</v>
      </c>
      <c r="C157" s="202" t="s">
        <v>46</v>
      </c>
      <c r="D157" s="214">
        <v>1</v>
      </c>
      <c r="E157" s="144"/>
      <c r="F157" s="115"/>
      <c r="G157" s="142"/>
      <c r="H157" s="142"/>
      <c r="I157" s="142"/>
      <c r="J157" s="142"/>
      <c r="K157" s="115"/>
      <c r="L157" s="115"/>
      <c r="M157" s="115"/>
      <c r="N157" s="115"/>
      <c r="O157" s="115"/>
    </row>
    <row r="158" spans="1:15" s="82" customFormat="1" ht="25.5" x14ac:dyDescent="0.2">
      <c r="A158" s="192" t="s">
        <v>574</v>
      </c>
      <c r="B158" s="223" t="s">
        <v>534</v>
      </c>
      <c r="C158" s="202" t="s">
        <v>46</v>
      </c>
      <c r="D158" s="214">
        <v>1</v>
      </c>
      <c r="E158" s="144"/>
      <c r="F158" s="115"/>
      <c r="G158" s="142"/>
      <c r="H158" s="142"/>
      <c r="I158" s="142"/>
      <c r="J158" s="142"/>
      <c r="K158" s="115"/>
      <c r="L158" s="115"/>
      <c r="M158" s="115"/>
      <c r="N158" s="115"/>
      <c r="O158" s="115"/>
    </row>
    <row r="159" spans="1:15" s="82" customFormat="1" ht="60" x14ac:dyDescent="0.2">
      <c r="A159" s="188" t="s">
        <v>164</v>
      </c>
      <c r="B159" s="217" t="s">
        <v>337</v>
      </c>
      <c r="C159" s="218"/>
      <c r="D159" s="219"/>
      <c r="E159" s="144"/>
      <c r="F159" s="115"/>
      <c r="G159" s="142"/>
      <c r="H159" s="142"/>
      <c r="I159" s="142"/>
      <c r="J159" s="142"/>
      <c r="K159" s="115"/>
      <c r="L159" s="115"/>
      <c r="M159" s="115"/>
      <c r="N159" s="115"/>
      <c r="O159" s="115"/>
    </row>
    <row r="160" spans="1:15" s="82" customFormat="1" ht="63.75" x14ac:dyDescent="0.2">
      <c r="A160" s="192" t="s">
        <v>342</v>
      </c>
      <c r="B160" s="201" t="s">
        <v>237</v>
      </c>
      <c r="C160" s="208" t="s">
        <v>45</v>
      </c>
      <c r="D160" s="214">
        <v>40</v>
      </c>
      <c r="E160" s="144"/>
      <c r="F160" s="115"/>
      <c r="G160" s="142"/>
      <c r="H160" s="142"/>
      <c r="I160" s="142"/>
      <c r="J160" s="142"/>
      <c r="K160" s="115"/>
      <c r="L160" s="115"/>
      <c r="M160" s="115"/>
      <c r="N160" s="115"/>
      <c r="O160" s="115"/>
    </row>
    <row r="161" spans="1:15" s="82" customFormat="1" ht="63.75" x14ac:dyDescent="0.2">
      <c r="A161" s="192" t="s">
        <v>343</v>
      </c>
      <c r="B161" s="201" t="s">
        <v>338</v>
      </c>
      <c r="C161" s="208" t="s">
        <v>45</v>
      </c>
      <c r="D161" s="214">
        <v>34.4</v>
      </c>
      <c r="E161" s="144"/>
      <c r="F161" s="115"/>
      <c r="G161" s="142"/>
      <c r="H161" s="142"/>
      <c r="I161" s="142"/>
      <c r="J161" s="142"/>
      <c r="K161" s="115"/>
      <c r="L161" s="115"/>
      <c r="M161" s="115"/>
      <c r="N161" s="115"/>
      <c r="O161" s="115"/>
    </row>
    <row r="162" spans="1:15" s="82" customFormat="1" ht="63.75" x14ac:dyDescent="0.2">
      <c r="A162" s="192" t="s">
        <v>344</v>
      </c>
      <c r="B162" s="201" t="s">
        <v>236</v>
      </c>
      <c r="C162" s="208" t="s">
        <v>45</v>
      </c>
      <c r="D162" s="214">
        <v>22.1</v>
      </c>
      <c r="E162" s="144"/>
      <c r="F162" s="115"/>
      <c r="G162" s="142"/>
      <c r="H162" s="142"/>
      <c r="I162" s="142"/>
      <c r="J162" s="142"/>
      <c r="K162" s="115"/>
      <c r="L162" s="115"/>
      <c r="M162" s="115"/>
      <c r="N162" s="115"/>
      <c r="O162" s="115"/>
    </row>
    <row r="163" spans="1:15" s="82" customFormat="1" ht="63.75" x14ac:dyDescent="0.2">
      <c r="A163" s="192" t="s">
        <v>345</v>
      </c>
      <c r="B163" s="201" t="s">
        <v>238</v>
      </c>
      <c r="C163" s="208" t="s">
        <v>45</v>
      </c>
      <c r="D163" s="214">
        <v>494.4</v>
      </c>
      <c r="E163" s="144"/>
      <c r="F163" s="115"/>
      <c r="G163" s="142"/>
      <c r="H163" s="142"/>
      <c r="I163" s="142"/>
      <c r="J163" s="142"/>
      <c r="K163" s="115"/>
      <c r="L163" s="115"/>
      <c r="M163" s="115"/>
      <c r="N163" s="115"/>
      <c r="O163" s="115"/>
    </row>
    <row r="164" spans="1:15" s="82" customFormat="1" ht="63.75" x14ac:dyDescent="0.2">
      <c r="A164" s="192" t="s">
        <v>346</v>
      </c>
      <c r="B164" s="201" t="s">
        <v>239</v>
      </c>
      <c r="C164" s="211" t="s">
        <v>45</v>
      </c>
      <c r="D164" s="214">
        <v>255.3</v>
      </c>
      <c r="E164" s="144"/>
      <c r="F164" s="115"/>
      <c r="G164" s="142"/>
      <c r="H164" s="142"/>
      <c r="I164" s="142"/>
      <c r="J164" s="142"/>
      <c r="K164" s="115"/>
      <c r="L164" s="115"/>
      <c r="M164" s="115"/>
      <c r="N164" s="115"/>
      <c r="O164" s="115"/>
    </row>
    <row r="165" spans="1:15" s="82" customFormat="1" ht="127.5" x14ac:dyDescent="0.2">
      <c r="A165" s="192" t="s">
        <v>347</v>
      </c>
      <c r="B165" s="201" t="s">
        <v>242</v>
      </c>
      <c r="C165" s="208" t="s">
        <v>23</v>
      </c>
      <c r="D165" s="214">
        <v>17</v>
      </c>
      <c r="E165" s="144"/>
      <c r="F165" s="115"/>
      <c r="G165" s="142"/>
      <c r="H165" s="142"/>
      <c r="I165" s="142"/>
      <c r="J165" s="142"/>
      <c r="K165" s="115"/>
      <c r="L165" s="115"/>
      <c r="M165" s="115"/>
      <c r="N165" s="115"/>
      <c r="O165" s="115"/>
    </row>
    <row r="166" spans="1:15" s="82" customFormat="1" ht="127.5" x14ac:dyDescent="0.2">
      <c r="A166" s="192" t="s">
        <v>348</v>
      </c>
      <c r="B166" s="201" t="s">
        <v>243</v>
      </c>
      <c r="C166" s="208" t="s">
        <v>23</v>
      </c>
      <c r="D166" s="214">
        <v>4</v>
      </c>
      <c r="E166" s="144"/>
      <c r="F166" s="115"/>
      <c r="G166" s="142"/>
      <c r="H166" s="142"/>
      <c r="I166" s="142"/>
      <c r="J166" s="142"/>
      <c r="K166" s="115"/>
      <c r="L166" s="115"/>
      <c r="M166" s="115"/>
      <c r="N166" s="115"/>
      <c r="O166" s="115"/>
    </row>
    <row r="167" spans="1:15" s="82" customFormat="1" ht="25.5" x14ac:dyDescent="0.2">
      <c r="A167" s="192" t="s">
        <v>349</v>
      </c>
      <c r="B167" s="204" t="s">
        <v>622</v>
      </c>
      <c r="C167" s="208" t="s">
        <v>46</v>
      </c>
      <c r="D167" s="214">
        <v>21</v>
      </c>
      <c r="E167" s="144"/>
      <c r="F167" s="115"/>
      <c r="G167" s="142"/>
      <c r="H167" s="142"/>
      <c r="I167" s="142"/>
      <c r="J167" s="142"/>
      <c r="K167" s="115"/>
      <c r="L167" s="115"/>
      <c r="M167" s="115"/>
      <c r="N167" s="115"/>
      <c r="O167" s="115"/>
    </row>
    <row r="168" spans="1:15" s="82" customFormat="1" ht="25.5" x14ac:dyDescent="0.2">
      <c r="A168" s="192" t="s">
        <v>350</v>
      </c>
      <c r="B168" s="210" t="s">
        <v>247</v>
      </c>
      <c r="C168" s="208" t="s">
        <v>45</v>
      </c>
      <c r="D168" s="214">
        <v>846.2</v>
      </c>
      <c r="E168" s="144"/>
      <c r="F168" s="115"/>
      <c r="G168" s="142"/>
      <c r="H168" s="142"/>
      <c r="I168" s="142"/>
      <c r="J168" s="142"/>
      <c r="K168" s="115"/>
      <c r="L168" s="115"/>
      <c r="M168" s="115"/>
      <c r="N168" s="115"/>
      <c r="O168" s="115"/>
    </row>
    <row r="169" spans="1:15" s="82" customFormat="1" x14ac:dyDescent="0.2">
      <c r="A169" s="192" t="s">
        <v>351</v>
      </c>
      <c r="B169" s="210" t="s">
        <v>248</v>
      </c>
      <c r="C169" s="208" t="s">
        <v>45</v>
      </c>
      <c r="D169" s="214">
        <v>846.2</v>
      </c>
      <c r="E169" s="144"/>
      <c r="F169" s="115"/>
      <c r="G169" s="142"/>
      <c r="H169" s="142"/>
      <c r="I169" s="142"/>
      <c r="J169" s="142"/>
      <c r="K169" s="115"/>
      <c r="L169" s="115"/>
      <c r="M169" s="115"/>
      <c r="N169" s="115"/>
      <c r="O169" s="115"/>
    </row>
    <row r="170" spans="1:15" s="82" customFormat="1" x14ac:dyDescent="0.2">
      <c r="A170" s="192" t="s">
        <v>594</v>
      </c>
      <c r="B170" s="210" t="s">
        <v>249</v>
      </c>
      <c r="C170" s="208" t="s">
        <v>45</v>
      </c>
      <c r="D170" s="214">
        <v>846.2</v>
      </c>
      <c r="E170" s="144"/>
      <c r="F170" s="115"/>
      <c r="G170" s="142"/>
      <c r="H170" s="142"/>
      <c r="I170" s="142"/>
      <c r="J170" s="142"/>
      <c r="K170" s="115"/>
      <c r="L170" s="115"/>
      <c r="M170" s="115"/>
      <c r="N170" s="115"/>
      <c r="O170" s="115"/>
    </row>
    <row r="171" spans="1:15" s="82" customFormat="1" ht="63.75" x14ac:dyDescent="0.2">
      <c r="A171" s="192" t="s">
        <v>595</v>
      </c>
      <c r="B171" s="210" t="s">
        <v>217</v>
      </c>
      <c r="C171" s="208" t="s">
        <v>184</v>
      </c>
      <c r="D171" s="214">
        <v>18</v>
      </c>
      <c r="E171" s="144"/>
      <c r="F171" s="115"/>
      <c r="G171" s="142"/>
      <c r="H171" s="142"/>
      <c r="I171" s="142"/>
      <c r="J171" s="142"/>
      <c r="K171" s="115"/>
      <c r="L171" s="115"/>
      <c r="M171" s="115"/>
      <c r="N171" s="115"/>
      <c r="O171" s="115"/>
    </row>
    <row r="172" spans="1:15" s="82" customFormat="1" ht="38.25" x14ac:dyDescent="0.2">
      <c r="A172" s="192" t="s">
        <v>630</v>
      </c>
      <c r="B172" s="204" t="s">
        <v>527</v>
      </c>
      <c r="C172" s="208" t="s">
        <v>46</v>
      </c>
      <c r="D172" s="214">
        <v>4</v>
      </c>
      <c r="E172" s="144"/>
      <c r="F172" s="115"/>
      <c r="G172" s="142"/>
      <c r="H172" s="142"/>
      <c r="I172" s="142"/>
      <c r="J172" s="142"/>
      <c r="K172" s="115"/>
      <c r="L172" s="115"/>
      <c r="M172" s="115"/>
      <c r="N172" s="115"/>
      <c r="O172" s="115"/>
    </row>
    <row r="173" spans="1:15" s="82" customFormat="1" ht="38.25" x14ac:dyDescent="0.2">
      <c r="A173" s="192" t="s">
        <v>631</v>
      </c>
      <c r="B173" s="204" t="s">
        <v>628</v>
      </c>
      <c r="C173" s="208" t="s">
        <v>46</v>
      </c>
      <c r="D173" s="214">
        <v>3</v>
      </c>
      <c r="E173" s="144"/>
      <c r="F173" s="115"/>
      <c r="G173" s="142"/>
      <c r="H173" s="142"/>
      <c r="I173" s="142"/>
      <c r="J173" s="142"/>
      <c r="K173" s="115"/>
      <c r="L173" s="115"/>
      <c r="M173" s="115"/>
      <c r="N173" s="115"/>
      <c r="O173" s="115"/>
    </row>
    <row r="174" spans="1:15" s="82" customFormat="1" ht="38.25" x14ac:dyDescent="0.2">
      <c r="A174" s="192" t="s">
        <v>632</v>
      </c>
      <c r="B174" s="204" t="s">
        <v>528</v>
      </c>
      <c r="C174" s="208" t="s">
        <v>46</v>
      </c>
      <c r="D174" s="214">
        <v>3</v>
      </c>
      <c r="E174" s="144"/>
      <c r="F174" s="115"/>
      <c r="G174" s="142"/>
      <c r="H174" s="142"/>
      <c r="I174" s="142"/>
      <c r="J174" s="142"/>
      <c r="K174" s="115"/>
      <c r="L174" s="115"/>
      <c r="M174" s="115"/>
      <c r="N174" s="115"/>
      <c r="O174" s="115"/>
    </row>
    <row r="175" spans="1:15" s="82" customFormat="1" ht="38.25" x14ac:dyDescent="0.2">
      <c r="A175" s="192" t="s">
        <v>633</v>
      </c>
      <c r="B175" s="204" t="s">
        <v>529</v>
      </c>
      <c r="C175" s="208" t="s">
        <v>46</v>
      </c>
      <c r="D175" s="214">
        <v>44</v>
      </c>
      <c r="E175" s="144"/>
      <c r="F175" s="115"/>
      <c r="G175" s="142"/>
      <c r="H175" s="142"/>
      <c r="I175" s="142"/>
      <c r="J175" s="142"/>
      <c r="K175" s="115"/>
      <c r="L175" s="115"/>
      <c r="M175" s="115"/>
      <c r="N175" s="115"/>
      <c r="O175" s="115"/>
    </row>
    <row r="176" spans="1:15" s="82" customFormat="1" ht="25.5" x14ac:dyDescent="0.2">
      <c r="A176" s="192" t="s">
        <v>634</v>
      </c>
      <c r="B176" s="223" t="s">
        <v>533</v>
      </c>
      <c r="C176" s="202" t="s">
        <v>46</v>
      </c>
      <c r="D176" s="214">
        <v>4</v>
      </c>
      <c r="E176" s="144"/>
      <c r="F176" s="115"/>
      <c r="G176" s="142"/>
      <c r="H176" s="142"/>
      <c r="I176" s="142"/>
      <c r="J176" s="142"/>
      <c r="K176" s="115"/>
      <c r="L176" s="115"/>
      <c r="M176" s="115"/>
      <c r="N176" s="115"/>
      <c r="O176" s="115"/>
    </row>
    <row r="177" spans="1:15" s="82" customFormat="1" ht="25.5" x14ac:dyDescent="0.2">
      <c r="A177" s="192" t="s">
        <v>635</v>
      </c>
      <c r="B177" s="223" t="s">
        <v>629</v>
      </c>
      <c r="C177" s="202" t="s">
        <v>46</v>
      </c>
      <c r="D177" s="214">
        <v>3</v>
      </c>
      <c r="E177" s="144"/>
      <c r="F177" s="115"/>
      <c r="G177" s="142"/>
      <c r="H177" s="142"/>
      <c r="I177" s="142"/>
      <c r="J177" s="142"/>
      <c r="K177" s="115"/>
      <c r="L177" s="115"/>
      <c r="M177" s="115"/>
      <c r="N177" s="115"/>
      <c r="O177" s="115"/>
    </row>
    <row r="178" spans="1:15" s="82" customFormat="1" ht="25.5" x14ac:dyDescent="0.2">
      <c r="A178" s="192" t="s">
        <v>636</v>
      </c>
      <c r="B178" s="223" t="s">
        <v>534</v>
      </c>
      <c r="C178" s="202" t="s">
        <v>46</v>
      </c>
      <c r="D178" s="214">
        <v>3</v>
      </c>
      <c r="E178" s="144"/>
      <c r="F178" s="115"/>
      <c r="G178" s="142"/>
      <c r="H178" s="142"/>
      <c r="I178" s="142"/>
      <c r="J178" s="142"/>
      <c r="K178" s="115"/>
      <c r="L178" s="115"/>
      <c r="M178" s="115"/>
      <c r="N178" s="115"/>
      <c r="O178" s="115"/>
    </row>
    <row r="179" spans="1:15" s="82" customFormat="1" ht="45" x14ac:dyDescent="0.2">
      <c r="A179" s="188" t="s">
        <v>165</v>
      </c>
      <c r="B179" s="188" t="s">
        <v>339</v>
      </c>
      <c r="C179" s="215"/>
      <c r="D179" s="216"/>
      <c r="E179" s="144"/>
      <c r="F179" s="115"/>
      <c r="G179" s="142"/>
      <c r="H179" s="142"/>
      <c r="I179" s="142"/>
      <c r="J179" s="142"/>
      <c r="K179" s="115"/>
      <c r="L179" s="115"/>
      <c r="M179" s="115"/>
      <c r="N179" s="115"/>
      <c r="O179" s="115"/>
    </row>
    <row r="180" spans="1:15" s="82" customFormat="1" ht="51" x14ac:dyDescent="0.2">
      <c r="A180" s="195" t="s">
        <v>358</v>
      </c>
      <c r="B180" s="204" t="s">
        <v>331</v>
      </c>
      <c r="C180" s="202" t="s">
        <v>45</v>
      </c>
      <c r="D180" s="214">
        <v>103.2</v>
      </c>
      <c r="E180" s="117"/>
      <c r="F180" s="115"/>
      <c r="G180" s="115"/>
      <c r="H180" s="140"/>
      <c r="I180" s="115"/>
      <c r="J180" s="142"/>
      <c r="K180" s="115"/>
      <c r="L180" s="115"/>
      <c r="M180" s="115"/>
      <c r="N180" s="115"/>
      <c r="O180" s="115"/>
    </row>
    <row r="181" spans="1:15" s="82" customFormat="1" ht="27" x14ac:dyDescent="0.2">
      <c r="A181" s="195" t="s">
        <v>359</v>
      </c>
      <c r="B181" s="201" t="s">
        <v>637</v>
      </c>
      <c r="C181" s="202" t="s">
        <v>46</v>
      </c>
      <c r="D181" s="214">
        <v>4</v>
      </c>
      <c r="E181" s="117"/>
      <c r="F181" s="115"/>
      <c r="G181" s="115"/>
      <c r="H181" s="140"/>
      <c r="I181" s="115"/>
      <c r="J181" s="142"/>
      <c r="K181" s="115"/>
      <c r="L181" s="115"/>
      <c r="M181" s="115"/>
      <c r="N181" s="115"/>
      <c r="O181" s="115"/>
    </row>
    <row r="182" spans="1:15" s="82" customFormat="1" ht="89.25" x14ac:dyDescent="0.2">
      <c r="A182" s="265" t="s">
        <v>360</v>
      </c>
      <c r="B182" s="201" t="s">
        <v>639</v>
      </c>
      <c r="C182" s="208" t="s">
        <v>23</v>
      </c>
      <c r="D182" s="214">
        <v>1</v>
      </c>
      <c r="E182" s="117"/>
      <c r="F182" s="115"/>
      <c r="G182" s="115"/>
      <c r="H182" s="140"/>
      <c r="I182" s="115"/>
      <c r="J182" s="142"/>
      <c r="K182" s="115"/>
      <c r="L182" s="115"/>
      <c r="M182" s="115"/>
      <c r="N182" s="115"/>
      <c r="O182" s="115"/>
    </row>
    <row r="183" spans="1:15" s="82" customFormat="1" ht="38.25" x14ac:dyDescent="0.2">
      <c r="A183" s="267"/>
      <c r="B183" s="207" t="s">
        <v>352</v>
      </c>
      <c r="C183" s="208" t="s">
        <v>23</v>
      </c>
      <c r="D183" s="214">
        <v>2</v>
      </c>
      <c r="E183" s="117"/>
      <c r="F183" s="115"/>
      <c r="G183" s="115"/>
      <c r="H183" s="140"/>
      <c r="I183" s="115"/>
      <c r="J183" s="142"/>
      <c r="K183" s="115"/>
      <c r="L183" s="115"/>
      <c r="M183" s="115"/>
      <c r="N183" s="115"/>
      <c r="O183" s="115"/>
    </row>
    <row r="184" spans="1:15" s="82" customFormat="1" ht="25.5" x14ac:dyDescent="0.2">
      <c r="A184" s="267"/>
      <c r="B184" s="207" t="s">
        <v>279</v>
      </c>
      <c r="C184" s="202" t="s">
        <v>46</v>
      </c>
      <c r="D184" s="214">
        <v>1</v>
      </c>
      <c r="E184" s="117"/>
      <c r="F184" s="115"/>
      <c r="G184" s="115"/>
      <c r="H184" s="140"/>
      <c r="I184" s="115"/>
      <c r="J184" s="142"/>
      <c r="K184" s="115"/>
      <c r="L184" s="115"/>
      <c r="M184" s="115"/>
      <c r="N184" s="115"/>
      <c r="O184" s="115"/>
    </row>
    <row r="185" spans="1:15" s="82" customFormat="1" ht="25.5" x14ac:dyDescent="0.2">
      <c r="A185" s="267"/>
      <c r="B185" s="207" t="s">
        <v>280</v>
      </c>
      <c r="C185" s="202" t="s">
        <v>46</v>
      </c>
      <c r="D185" s="214">
        <v>1</v>
      </c>
      <c r="E185" s="117"/>
      <c r="F185" s="115"/>
      <c r="G185" s="115"/>
      <c r="H185" s="140"/>
      <c r="I185" s="115"/>
      <c r="J185" s="142"/>
      <c r="K185" s="115"/>
      <c r="L185" s="115"/>
      <c r="M185" s="115"/>
      <c r="N185" s="115"/>
      <c r="O185" s="115"/>
    </row>
    <row r="186" spans="1:15" s="82" customFormat="1" x14ac:dyDescent="0.2">
      <c r="A186" s="267"/>
      <c r="B186" s="207" t="s">
        <v>281</v>
      </c>
      <c r="C186" s="202" t="s">
        <v>46</v>
      </c>
      <c r="D186" s="214">
        <v>1</v>
      </c>
      <c r="E186" s="117"/>
      <c r="F186" s="115"/>
      <c r="G186" s="115"/>
      <c r="H186" s="140"/>
      <c r="I186" s="115"/>
      <c r="J186" s="142"/>
      <c r="K186" s="115"/>
      <c r="L186" s="115"/>
      <c r="M186" s="115"/>
      <c r="N186" s="115"/>
      <c r="O186" s="115"/>
    </row>
    <row r="187" spans="1:15" s="82" customFormat="1" x14ac:dyDescent="0.2">
      <c r="A187" s="267"/>
      <c r="B187" s="207" t="s">
        <v>282</v>
      </c>
      <c r="C187" s="202" t="s">
        <v>46</v>
      </c>
      <c r="D187" s="214">
        <v>2</v>
      </c>
      <c r="E187" s="117"/>
      <c r="F187" s="115"/>
      <c r="G187" s="115"/>
      <c r="H187" s="140"/>
      <c r="I187" s="115"/>
      <c r="J187" s="142"/>
      <c r="K187" s="115"/>
      <c r="L187" s="115"/>
      <c r="M187" s="115"/>
      <c r="N187" s="115"/>
      <c r="O187" s="115"/>
    </row>
    <row r="188" spans="1:15" s="82" customFormat="1" ht="25.5" x14ac:dyDescent="0.2">
      <c r="A188" s="267"/>
      <c r="B188" s="207" t="s">
        <v>283</v>
      </c>
      <c r="C188" s="202" t="s">
        <v>46</v>
      </c>
      <c r="D188" s="214">
        <v>4</v>
      </c>
      <c r="E188" s="117"/>
      <c r="F188" s="115"/>
      <c r="G188" s="115"/>
      <c r="H188" s="140"/>
      <c r="I188" s="115"/>
      <c r="J188" s="142"/>
      <c r="K188" s="115"/>
      <c r="L188" s="115"/>
      <c r="M188" s="115"/>
      <c r="N188" s="115"/>
      <c r="O188" s="115"/>
    </row>
    <row r="189" spans="1:15" s="82" customFormat="1" ht="25.5" x14ac:dyDescent="0.2">
      <c r="A189" s="267"/>
      <c r="B189" s="207" t="s">
        <v>284</v>
      </c>
      <c r="C189" s="202" t="s">
        <v>23</v>
      </c>
      <c r="D189" s="214">
        <v>1</v>
      </c>
      <c r="E189" s="117"/>
      <c r="F189" s="115"/>
      <c r="G189" s="115"/>
      <c r="H189" s="140"/>
      <c r="I189" s="115"/>
      <c r="J189" s="142"/>
      <c r="K189" s="115"/>
      <c r="L189" s="115"/>
      <c r="M189" s="115"/>
      <c r="N189" s="115"/>
      <c r="O189" s="115"/>
    </row>
    <row r="190" spans="1:15" s="82" customFormat="1" x14ac:dyDescent="0.2">
      <c r="A190" s="267"/>
      <c r="B190" s="207" t="s">
        <v>353</v>
      </c>
      <c r="C190" s="202" t="s">
        <v>23</v>
      </c>
      <c r="D190" s="214">
        <v>1</v>
      </c>
      <c r="E190" s="117"/>
      <c r="F190" s="115"/>
      <c r="G190" s="115"/>
      <c r="H190" s="140"/>
      <c r="I190" s="115"/>
      <c r="J190" s="142"/>
      <c r="K190" s="115"/>
      <c r="L190" s="115"/>
      <c r="M190" s="115"/>
      <c r="N190" s="115"/>
      <c r="O190" s="115"/>
    </row>
    <row r="191" spans="1:15" s="82" customFormat="1" x14ac:dyDescent="0.2">
      <c r="A191" s="267"/>
      <c r="B191" s="207" t="s">
        <v>354</v>
      </c>
      <c r="C191" s="202" t="s">
        <v>46</v>
      </c>
      <c r="D191" s="214">
        <v>2</v>
      </c>
      <c r="E191" s="117"/>
      <c r="F191" s="115"/>
      <c r="G191" s="115"/>
      <c r="H191" s="140"/>
      <c r="I191" s="115"/>
      <c r="J191" s="142"/>
      <c r="K191" s="115"/>
      <c r="L191" s="115"/>
      <c r="M191" s="115"/>
      <c r="N191" s="115"/>
      <c r="O191" s="115"/>
    </row>
    <row r="192" spans="1:15" s="82" customFormat="1" x14ac:dyDescent="0.2">
      <c r="A192" s="267"/>
      <c r="B192" s="207" t="s">
        <v>355</v>
      </c>
      <c r="C192" s="202" t="s">
        <v>46</v>
      </c>
      <c r="D192" s="214">
        <v>2</v>
      </c>
      <c r="E192" s="117"/>
      <c r="F192" s="115"/>
      <c r="G192" s="115"/>
      <c r="H192" s="140"/>
      <c r="I192" s="115"/>
      <c r="J192" s="142"/>
      <c r="K192" s="115"/>
      <c r="L192" s="115"/>
      <c r="M192" s="115"/>
      <c r="N192" s="115"/>
      <c r="O192" s="115"/>
    </row>
    <row r="193" spans="1:15" s="82" customFormat="1" ht="25.5" x14ac:dyDescent="0.2">
      <c r="A193" s="267"/>
      <c r="B193" s="207" t="s">
        <v>288</v>
      </c>
      <c r="C193" s="202" t="s">
        <v>46</v>
      </c>
      <c r="D193" s="214">
        <v>1</v>
      </c>
      <c r="E193" s="117"/>
      <c r="F193" s="115"/>
      <c r="G193" s="115"/>
      <c r="H193" s="140"/>
      <c r="I193" s="115"/>
      <c r="J193" s="142"/>
      <c r="K193" s="115"/>
      <c r="L193" s="115"/>
      <c r="M193" s="115"/>
      <c r="N193" s="115"/>
      <c r="O193" s="115"/>
    </row>
    <row r="194" spans="1:15" s="82" customFormat="1" ht="38.25" x14ac:dyDescent="0.2">
      <c r="A194" s="267"/>
      <c r="B194" s="207" t="s">
        <v>289</v>
      </c>
      <c r="C194" s="202" t="s">
        <v>46</v>
      </c>
      <c r="D194" s="214">
        <v>1</v>
      </c>
      <c r="E194" s="117"/>
      <c r="F194" s="115"/>
      <c r="G194" s="115"/>
      <c r="H194" s="140"/>
      <c r="I194" s="115"/>
      <c r="J194" s="142"/>
      <c r="K194" s="115"/>
      <c r="L194" s="115"/>
      <c r="M194" s="115"/>
      <c r="N194" s="115"/>
      <c r="O194" s="115"/>
    </row>
    <row r="195" spans="1:15" s="82" customFormat="1" x14ac:dyDescent="0.2">
      <c r="A195" s="267"/>
      <c r="B195" s="207" t="s">
        <v>290</v>
      </c>
      <c r="C195" s="202" t="s">
        <v>46</v>
      </c>
      <c r="D195" s="214">
        <v>1</v>
      </c>
      <c r="E195" s="117"/>
      <c r="F195" s="115"/>
      <c r="G195" s="115"/>
      <c r="H195" s="140"/>
      <c r="I195" s="115"/>
      <c r="J195" s="142"/>
      <c r="K195" s="115"/>
      <c r="L195" s="115"/>
      <c r="M195" s="115"/>
      <c r="N195" s="115"/>
      <c r="O195" s="115"/>
    </row>
    <row r="196" spans="1:15" s="82" customFormat="1" x14ac:dyDescent="0.2">
      <c r="A196" s="267"/>
      <c r="B196" s="207" t="s">
        <v>291</v>
      </c>
      <c r="C196" s="202" t="s">
        <v>46</v>
      </c>
      <c r="D196" s="214">
        <v>1</v>
      </c>
      <c r="E196" s="117"/>
      <c r="F196" s="115"/>
      <c r="G196" s="115"/>
      <c r="H196" s="140"/>
      <c r="I196" s="115"/>
      <c r="J196" s="142"/>
      <c r="K196" s="115"/>
      <c r="L196" s="115"/>
      <c r="M196" s="115"/>
      <c r="N196" s="115"/>
      <c r="O196" s="115"/>
    </row>
    <row r="197" spans="1:15" s="82" customFormat="1" x14ac:dyDescent="0.2">
      <c r="A197" s="267"/>
      <c r="B197" s="207" t="s">
        <v>292</v>
      </c>
      <c r="C197" s="202" t="s">
        <v>46</v>
      </c>
      <c r="D197" s="214">
        <v>3</v>
      </c>
      <c r="E197" s="117"/>
      <c r="F197" s="115"/>
      <c r="G197" s="115"/>
      <c r="H197" s="140"/>
      <c r="I197" s="115"/>
      <c r="J197" s="142"/>
      <c r="K197" s="115"/>
      <c r="L197" s="115"/>
      <c r="M197" s="115"/>
      <c r="N197" s="115"/>
      <c r="O197" s="115"/>
    </row>
    <row r="198" spans="1:15" s="82" customFormat="1" ht="25.5" x14ac:dyDescent="0.2">
      <c r="A198" s="267"/>
      <c r="B198" s="207" t="s">
        <v>293</v>
      </c>
      <c r="C198" s="202" t="s">
        <v>46</v>
      </c>
      <c r="D198" s="214">
        <v>1</v>
      </c>
      <c r="E198" s="117"/>
      <c r="F198" s="115"/>
      <c r="G198" s="115"/>
      <c r="H198" s="140"/>
      <c r="I198" s="115"/>
      <c r="J198" s="142"/>
      <c r="K198" s="115"/>
      <c r="L198" s="115"/>
      <c r="M198" s="115"/>
      <c r="N198" s="115"/>
      <c r="O198" s="115"/>
    </row>
    <row r="199" spans="1:15" s="82" customFormat="1" x14ac:dyDescent="0.2">
      <c r="A199" s="267"/>
      <c r="B199" s="207" t="s">
        <v>294</v>
      </c>
      <c r="C199" s="202" t="s">
        <v>23</v>
      </c>
      <c r="D199" s="214">
        <v>1</v>
      </c>
      <c r="E199" s="117"/>
      <c r="F199" s="115"/>
      <c r="G199" s="115"/>
      <c r="H199" s="140"/>
      <c r="I199" s="115"/>
      <c r="J199" s="142"/>
      <c r="K199" s="115"/>
      <c r="L199" s="115"/>
      <c r="M199" s="115"/>
      <c r="N199" s="115"/>
      <c r="O199" s="115"/>
    </row>
    <row r="200" spans="1:15" s="82" customFormat="1" x14ac:dyDescent="0.2">
      <c r="A200" s="267"/>
      <c r="B200" s="207" t="s">
        <v>295</v>
      </c>
      <c r="C200" s="202" t="s">
        <v>46</v>
      </c>
      <c r="D200" s="214">
        <v>1</v>
      </c>
      <c r="E200" s="117"/>
      <c r="F200" s="115"/>
      <c r="G200" s="115"/>
      <c r="H200" s="140"/>
      <c r="I200" s="115"/>
      <c r="J200" s="142"/>
      <c r="K200" s="115"/>
      <c r="L200" s="115"/>
      <c r="M200" s="115"/>
      <c r="N200" s="115"/>
      <c r="O200" s="115"/>
    </row>
    <row r="201" spans="1:15" s="82" customFormat="1" x14ac:dyDescent="0.2">
      <c r="A201" s="267"/>
      <c r="B201" s="207" t="s">
        <v>296</v>
      </c>
      <c r="C201" s="202" t="s">
        <v>46</v>
      </c>
      <c r="D201" s="214">
        <v>1</v>
      </c>
      <c r="E201" s="117"/>
      <c r="F201" s="115"/>
      <c r="G201" s="115"/>
      <c r="H201" s="140"/>
      <c r="I201" s="115"/>
      <c r="J201" s="142"/>
      <c r="K201" s="115"/>
      <c r="L201" s="115"/>
      <c r="M201" s="115"/>
      <c r="N201" s="115"/>
      <c r="O201" s="115"/>
    </row>
    <row r="202" spans="1:15" s="82" customFormat="1" x14ac:dyDescent="0.2">
      <c r="A202" s="267"/>
      <c r="B202" s="207" t="s">
        <v>356</v>
      </c>
      <c r="C202" s="202" t="s">
        <v>46</v>
      </c>
      <c r="D202" s="214">
        <v>1</v>
      </c>
      <c r="E202" s="117"/>
      <c r="F202" s="115"/>
      <c r="G202" s="115"/>
      <c r="H202" s="140"/>
      <c r="I202" s="115"/>
      <c r="J202" s="142"/>
      <c r="K202" s="115"/>
      <c r="L202" s="115"/>
      <c r="M202" s="115"/>
      <c r="N202" s="115"/>
      <c r="O202" s="115"/>
    </row>
    <row r="203" spans="1:15" s="82" customFormat="1" x14ac:dyDescent="0.2">
      <c r="A203" s="267"/>
      <c r="B203" s="207" t="s">
        <v>638</v>
      </c>
      <c r="C203" s="202" t="s">
        <v>46</v>
      </c>
      <c r="D203" s="214">
        <v>1</v>
      </c>
      <c r="E203" s="117"/>
      <c r="F203" s="115"/>
      <c r="G203" s="115"/>
      <c r="H203" s="140"/>
      <c r="I203" s="115"/>
      <c r="J203" s="142"/>
      <c r="K203" s="115"/>
      <c r="L203" s="115"/>
      <c r="M203" s="115"/>
      <c r="N203" s="115"/>
      <c r="O203" s="115"/>
    </row>
    <row r="204" spans="1:15" s="82" customFormat="1" ht="25.5" x14ac:dyDescent="0.2">
      <c r="A204" s="267"/>
      <c r="B204" s="207" t="s">
        <v>298</v>
      </c>
      <c r="C204" s="202" t="s">
        <v>23</v>
      </c>
      <c r="D204" s="214">
        <v>1</v>
      </c>
      <c r="E204" s="117"/>
      <c r="F204" s="115"/>
      <c r="G204" s="115"/>
      <c r="H204" s="140"/>
      <c r="I204" s="115"/>
      <c r="J204" s="142"/>
      <c r="K204" s="115"/>
      <c r="L204" s="115"/>
      <c r="M204" s="115"/>
      <c r="N204" s="115"/>
      <c r="O204" s="115"/>
    </row>
    <row r="205" spans="1:15" s="82" customFormat="1" x14ac:dyDescent="0.2">
      <c r="A205" s="267"/>
      <c r="B205" s="207" t="s">
        <v>357</v>
      </c>
      <c r="C205" s="202" t="s">
        <v>46</v>
      </c>
      <c r="D205" s="214">
        <v>1</v>
      </c>
      <c r="E205" s="117"/>
      <c r="F205" s="115"/>
      <c r="G205" s="115"/>
      <c r="H205" s="140"/>
      <c r="I205" s="115"/>
      <c r="J205" s="142"/>
      <c r="K205" s="115"/>
      <c r="L205" s="115"/>
      <c r="M205" s="115"/>
      <c r="N205" s="115"/>
      <c r="O205" s="115"/>
    </row>
    <row r="206" spans="1:15" s="82" customFormat="1" x14ac:dyDescent="0.2">
      <c r="A206" s="267"/>
      <c r="B206" s="207" t="s">
        <v>300</v>
      </c>
      <c r="C206" s="202" t="s">
        <v>46</v>
      </c>
      <c r="D206" s="214">
        <v>1</v>
      </c>
      <c r="E206" s="117"/>
      <c r="F206" s="115"/>
      <c r="G206" s="115"/>
      <c r="H206" s="140"/>
      <c r="I206" s="115"/>
      <c r="J206" s="142"/>
      <c r="K206" s="115"/>
      <c r="L206" s="115"/>
      <c r="M206" s="115"/>
      <c r="N206" s="115"/>
      <c r="O206" s="115"/>
    </row>
    <row r="207" spans="1:15" s="82" customFormat="1" x14ac:dyDescent="0.2">
      <c r="A207" s="268"/>
      <c r="B207" s="207" t="s">
        <v>302</v>
      </c>
      <c r="C207" s="202" t="s">
        <v>23</v>
      </c>
      <c r="D207" s="214">
        <v>1</v>
      </c>
      <c r="E207" s="117"/>
      <c r="F207" s="115"/>
      <c r="G207" s="115"/>
      <c r="H207" s="140"/>
      <c r="I207" s="115"/>
      <c r="J207" s="142"/>
      <c r="K207" s="115"/>
      <c r="L207" s="115"/>
      <c r="M207" s="115"/>
      <c r="N207" s="115"/>
      <c r="O207" s="115"/>
    </row>
    <row r="208" spans="1:15" s="82" customFormat="1" ht="25.5" x14ac:dyDescent="0.2">
      <c r="A208" s="195" t="s">
        <v>361</v>
      </c>
      <c r="B208" s="175" t="s">
        <v>559</v>
      </c>
      <c r="C208" s="202" t="s">
        <v>46</v>
      </c>
      <c r="D208" s="214">
        <v>4</v>
      </c>
      <c r="E208" s="117"/>
      <c r="F208" s="115"/>
      <c r="G208" s="115"/>
      <c r="H208" s="140"/>
      <c r="I208" s="115"/>
      <c r="J208" s="142"/>
      <c r="K208" s="115"/>
      <c r="L208" s="115"/>
      <c r="M208" s="115"/>
      <c r="N208" s="115"/>
      <c r="O208" s="115"/>
    </row>
    <row r="209" spans="1:19" s="82" customFormat="1" ht="63.75" x14ac:dyDescent="0.2">
      <c r="A209" s="195" t="s">
        <v>362</v>
      </c>
      <c r="B209" s="221" t="s">
        <v>596</v>
      </c>
      <c r="C209" s="176" t="s">
        <v>499</v>
      </c>
      <c r="D209" s="214">
        <v>1</v>
      </c>
      <c r="E209" s="117"/>
      <c r="F209" s="115"/>
      <c r="G209" s="115"/>
      <c r="H209" s="140"/>
      <c r="I209" s="115"/>
      <c r="J209" s="115"/>
      <c r="K209" s="115"/>
      <c r="L209" s="115"/>
      <c r="M209" s="115"/>
      <c r="N209" s="115"/>
      <c r="O209" s="115"/>
    </row>
    <row r="210" spans="1:19" s="82" customFormat="1" ht="25.5" x14ac:dyDescent="0.2">
      <c r="A210" s="195" t="s">
        <v>363</v>
      </c>
      <c r="B210" s="221" t="s">
        <v>622</v>
      </c>
      <c r="C210" s="183" t="s">
        <v>501</v>
      </c>
      <c r="D210" s="214">
        <v>1</v>
      </c>
      <c r="E210" s="117"/>
      <c r="F210" s="115"/>
      <c r="G210" s="115"/>
      <c r="H210" s="140"/>
      <c r="I210" s="115"/>
      <c r="J210" s="142"/>
      <c r="K210" s="115"/>
      <c r="L210" s="115"/>
      <c r="M210" s="115"/>
      <c r="N210" s="115"/>
      <c r="O210" s="115"/>
    </row>
    <row r="211" spans="1:19" s="82" customFormat="1" ht="25.5" customHeight="1" x14ac:dyDescent="0.2">
      <c r="A211" s="195" t="s">
        <v>391</v>
      </c>
      <c r="B211" s="221" t="s">
        <v>640</v>
      </c>
      <c r="C211" s="176" t="s">
        <v>499</v>
      </c>
      <c r="D211" s="214">
        <v>1</v>
      </c>
      <c r="E211" s="111"/>
      <c r="F211" s="139"/>
      <c r="G211" s="140"/>
      <c r="H211" s="140"/>
      <c r="I211" s="140"/>
      <c r="J211" s="140"/>
      <c r="K211" s="140"/>
      <c r="L211" s="140"/>
      <c r="M211" s="140"/>
      <c r="N211" s="140"/>
      <c r="O211" s="139"/>
    </row>
    <row r="212" spans="1:19" s="82" customFormat="1" ht="25.5" x14ac:dyDescent="0.2">
      <c r="A212" s="195" t="s">
        <v>392</v>
      </c>
      <c r="B212" s="220" t="s">
        <v>253</v>
      </c>
      <c r="C212" s="183" t="s">
        <v>45</v>
      </c>
      <c r="D212" s="214">
        <v>103.2</v>
      </c>
      <c r="E212" s="113"/>
      <c r="F212" s="115"/>
      <c r="G212" s="115"/>
      <c r="H212" s="140"/>
      <c r="I212" s="115"/>
      <c r="J212" s="115"/>
      <c r="K212" s="115"/>
      <c r="L212" s="115"/>
      <c r="M212" s="115"/>
      <c r="N212" s="115"/>
      <c r="O212" s="115"/>
      <c r="S212" s="82" t="s">
        <v>403</v>
      </c>
    </row>
    <row r="213" spans="1:19" s="82" customFormat="1" x14ac:dyDescent="0.2">
      <c r="A213" s="195" t="s">
        <v>411</v>
      </c>
      <c r="B213" s="222" t="s">
        <v>249</v>
      </c>
      <c r="C213" s="183" t="s">
        <v>45</v>
      </c>
      <c r="D213" s="214">
        <v>103.2</v>
      </c>
      <c r="E213" s="113"/>
      <c r="F213" s="115"/>
      <c r="G213" s="115"/>
      <c r="H213" s="140"/>
      <c r="I213" s="115"/>
      <c r="J213" s="115"/>
      <c r="K213" s="115"/>
      <c r="L213" s="115"/>
      <c r="M213" s="115"/>
      <c r="N213" s="115"/>
      <c r="O213" s="115"/>
    </row>
    <row r="214" spans="1:19" s="82" customFormat="1" ht="63.75" x14ac:dyDescent="0.2">
      <c r="A214" s="195" t="s">
        <v>412</v>
      </c>
      <c r="B214" s="222" t="s">
        <v>217</v>
      </c>
      <c r="C214" s="183" t="s">
        <v>184</v>
      </c>
      <c r="D214" s="214">
        <v>1</v>
      </c>
      <c r="E214" s="113"/>
      <c r="F214" s="115"/>
      <c r="G214" s="115"/>
      <c r="H214" s="140"/>
      <c r="I214" s="115"/>
      <c r="J214" s="115"/>
      <c r="K214" s="115"/>
      <c r="L214" s="115"/>
      <c r="M214" s="115"/>
      <c r="N214" s="115"/>
      <c r="O214" s="115"/>
    </row>
    <row r="215" spans="1:19" s="69" customFormat="1" x14ac:dyDescent="0.2">
      <c r="A215" s="129"/>
      <c r="B215" s="130"/>
      <c r="C215" s="131"/>
      <c r="D215" s="132"/>
      <c r="E215" s="132"/>
      <c r="F215" s="166"/>
      <c r="G215" s="166"/>
      <c r="H215" s="166"/>
      <c r="I215" s="166"/>
      <c r="J215" s="166"/>
      <c r="K215" s="166"/>
      <c r="L215" s="166"/>
      <c r="M215" s="166"/>
      <c r="N215" s="166"/>
      <c r="O215" s="166"/>
    </row>
    <row r="216" spans="1:19" s="39" customFormat="1" x14ac:dyDescent="0.2">
      <c r="A216" s="40"/>
      <c r="B216" s="25" t="s">
        <v>0</v>
      </c>
      <c r="C216" s="41"/>
      <c r="D216" s="40"/>
      <c r="E216" s="42"/>
      <c r="F216" s="43"/>
      <c r="G216" s="45"/>
      <c r="H216" s="44"/>
      <c r="I216" s="45"/>
      <c r="J216" s="44"/>
      <c r="K216" s="45">
        <f>SUM(K11:K215)</f>
        <v>0</v>
      </c>
      <c r="L216" s="44">
        <f>SUM(L11:L215)</f>
        <v>0</v>
      </c>
      <c r="M216" s="45">
        <f>SUM(M11:M215)</f>
        <v>0</v>
      </c>
      <c r="N216" s="44">
        <f>SUM(N11:N215)</f>
        <v>0</v>
      </c>
      <c r="O216" s="70">
        <f>SUM(O11:O215)</f>
        <v>0</v>
      </c>
    </row>
    <row r="217" spans="1:19" x14ac:dyDescent="0.2">
      <c r="J217" s="15" t="s">
        <v>20</v>
      </c>
      <c r="K217" s="14"/>
      <c r="L217" s="14"/>
      <c r="M217" s="14">
        <f>M216*5%</f>
        <v>0</v>
      </c>
      <c r="N217" s="14"/>
      <c r="O217" s="46">
        <f>M217</f>
        <v>0</v>
      </c>
    </row>
    <row r="218" spans="1:19" x14ac:dyDescent="0.2">
      <c r="J218" s="15" t="s">
        <v>14</v>
      </c>
      <c r="K218" s="47">
        <f>SUM(K216:K217)</f>
        <v>0</v>
      </c>
      <c r="L218" s="47">
        <f>SUM(L216:L217)</f>
        <v>0</v>
      </c>
      <c r="M218" s="47">
        <f>SUM(M216:M217)</f>
        <v>0</v>
      </c>
      <c r="N218" s="47">
        <f>SUM(N216:N217)</f>
        <v>0</v>
      </c>
      <c r="O218" s="48">
        <f>SUM(O216:O217)</f>
        <v>0</v>
      </c>
    </row>
    <row r="219" spans="1:19" x14ac:dyDescent="0.2">
      <c r="J219" s="15"/>
      <c r="K219" s="71"/>
      <c r="L219" s="71"/>
      <c r="M219" s="71"/>
      <c r="N219" s="71"/>
      <c r="O219" s="72"/>
    </row>
    <row r="220" spans="1:19" x14ac:dyDescent="0.2">
      <c r="B220" s="49" t="s">
        <v>19</v>
      </c>
      <c r="E220" s="50"/>
    </row>
    <row r="221" spans="1:19" x14ac:dyDescent="0.2">
      <c r="E221" s="50"/>
    </row>
    <row r="222" spans="1:19" x14ac:dyDescent="0.2">
      <c r="B222" s="49" t="s">
        <v>22</v>
      </c>
      <c r="E222" s="50"/>
    </row>
    <row r="223" spans="1:19" x14ac:dyDescent="0.2">
      <c r="E223" s="50"/>
    </row>
  </sheetData>
  <mergeCells count="8">
    <mergeCell ref="A97:A122"/>
    <mergeCell ref="A182:A207"/>
    <mergeCell ref="K8:O8"/>
    <mergeCell ref="A8:A9"/>
    <mergeCell ref="B8:B9"/>
    <mergeCell ref="C8:C9"/>
    <mergeCell ref="D8:D9"/>
    <mergeCell ref="E8:J8"/>
  </mergeCells>
  <pageMargins left="0.39370078740157483" right="0.35433070866141736" top="1.0236220472440944" bottom="0.39370078740157483" header="0.51181102362204722" footer="0.15748031496062992"/>
  <pageSetup paperSize="9" orientation="landscape" horizontalDpi="4294967292" verticalDpi="360" r:id="rId1"/>
  <headerFooter alignWithMargins="0">
    <oddHeader xml:space="preserve">&amp;C&amp;12LOKĀLĀ TĀME Nr. 1-12 
&amp;"Arial,Полужирный"&amp;UŪDENSAPĀDES TĪKLI, KANALIZĀCIJAS TĪKLI, KANALIZĀCIJAS SPIEDVADS (KSS-1 UN KSS-2) CELTNIECĪBAS IELĀ&amp;"Arial,Обычный"&amp;U.
</oddHeader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151"/>
  <sheetViews>
    <sheetView topLeftCell="A133" zoomScaleNormal="100" workbookViewId="0">
      <selection activeCell="T140" sqref="T140"/>
    </sheetView>
  </sheetViews>
  <sheetFormatPr defaultRowHeight="12.75" x14ac:dyDescent="0.2"/>
  <cols>
    <col min="1" max="1" width="9.85546875" style="3" customWidth="1"/>
    <col min="2" max="2" width="34.7109375" style="1" customWidth="1"/>
    <col min="3" max="3" width="5.7109375" style="2" customWidth="1"/>
    <col min="4" max="4" width="8.28515625" style="3" customWidth="1"/>
    <col min="5" max="5" width="6.28515625" style="3" customWidth="1"/>
    <col min="6" max="6" width="6.5703125" style="4" customWidth="1"/>
    <col min="7" max="7" width="6.42578125" style="5" customWidth="1"/>
    <col min="8" max="8" width="8.7109375" style="5" customWidth="1"/>
    <col min="9" max="9" width="7" style="5" customWidth="1"/>
    <col min="10" max="10" width="8.5703125" style="5" customWidth="1"/>
    <col min="11" max="14" width="8.42578125" style="5" customWidth="1"/>
    <col min="15" max="15" width="9.42578125" style="6" customWidth="1"/>
    <col min="16" max="16384" width="9.140625" style="6"/>
  </cols>
  <sheetData>
    <row r="1" spans="1:15" ht="14.25" x14ac:dyDescent="0.2">
      <c r="A1" s="52" t="s">
        <v>1</v>
      </c>
      <c r="B1" s="53"/>
      <c r="C1" s="83" t="s">
        <v>38</v>
      </c>
      <c r="D1" s="54"/>
      <c r="E1" s="54"/>
      <c r="F1" s="55"/>
      <c r="G1" s="56"/>
      <c r="H1" s="56"/>
      <c r="I1" s="56"/>
      <c r="J1" s="56"/>
      <c r="K1" s="56"/>
      <c r="L1" s="56"/>
      <c r="M1" s="56"/>
      <c r="N1" s="56"/>
      <c r="O1" s="57"/>
    </row>
    <row r="2" spans="1:15" ht="15" x14ac:dyDescent="0.2">
      <c r="A2" s="52" t="s">
        <v>2</v>
      </c>
      <c r="B2" s="53"/>
      <c r="C2" s="74" t="s">
        <v>36</v>
      </c>
      <c r="D2" s="54"/>
      <c r="E2" s="54"/>
      <c r="F2" s="55"/>
      <c r="G2" s="56"/>
      <c r="H2" s="56"/>
      <c r="I2" s="56"/>
      <c r="J2" s="56"/>
      <c r="K2" s="56"/>
      <c r="L2" s="56"/>
      <c r="M2" s="56"/>
      <c r="N2" s="56"/>
      <c r="O2" s="57"/>
    </row>
    <row r="3" spans="1:15" ht="15" x14ac:dyDescent="0.2">
      <c r="A3" s="52"/>
      <c r="B3" s="53"/>
      <c r="C3" s="74" t="s">
        <v>37</v>
      </c>
      <c r="D3" s="54"/>
      <c r="E3" s="54"/>
      <c r="F3" s="55"/>
      <c r="G3" s="56"/>
      <c r="H3" s="56"/>
      <c r="I3" s="56"/>
      <c r="J3" s="56"/>
      <c r="K3" s="56"/>
      <c r="L3" s="56"/>
      <c r="M3" s="56"/>
      <c r="N3" s="56"/>
      <c r="O3" s="57"/>
    </row>
    <row r="4" spans="1:15" ht="15" x14ac:dyDescent="0.2">
      <c r="A4" s="52" t="s">
        <v>3</v>
      </c>
      <c r="B4" s="53"/>
      <c r="C4" s="74" t="s">
        <v>39</v>
      </c>
      <c r="D4" s="54"/>
      <c r="E4" s="54"/>
      <c r="F4" s="55"/>
      <c r="G4" s="56"/>
      <c r="H4" s="56"/>
      <c r="I4" s="56"/>
      <c r="J4" s="56"/>
      <c r="K4" s="56"/>
      <c r="L4" s="56"/>
      <c r="M4" s="56"/>
      <c r="N4" s="56"/>
      <c r="O4" s="57"/>
    </row>
    <row r="5" spans="1:15" ht="14.25" x14ac:dyDescent="0.2">
      <c r="A5" s="52" t="s">
        <v>4</v>
      </c>
      <c r="B5" s="53"/>
      <c r="C5" s="58"/>
      <c r="D5" s="54"/>
      <c r="E5" s="54"/>
      <c r="F5" s="55"/>
      <c r="G5" s="56"/>
      <c r="H5" s="56"/>
      <c r="I5" s="56"/>
      <c r="J5" s="56"/>
      <c r="K5" s="56"/>
      <c r="L5" s="56"/>
      <c r="M5" s="56"/>
      <c r="N5" s="56"/>
      <c r="O5" s="57"/>
    </row>
    <row r="6" spans="1:15" ht="14.25" x14ac:dyDescent="0.2">
      <c r="A6" s="52" t="s">
        <v>218</v>
      </c>
      <c r="B6" s="53"/>
      <c r="C6" s="59"/>
      <c r="D6" s="54"/>
      <c r="E6" s="54"/>
      <c r="F6" s="55"/>
      <c r="G6" s="56"/>
      <c r="H6" s="56"/>
      <c r="I6" s="56"/>
      <c r="J6" s="56"/>
      <c r="K6" s="56"/>
      <c r="L6" s="56"/>
      <c r="M6" s="56"/>
      <c r="N6" s="60" t="s">
        <v>27</v>
      </c>
      <c r="O6" s="61">
        <f>O146</f>
        <v>0</v>
      </c>
    </row>
    <row r="7" spans="1:15" ht="14.25" x14ac:dyDescent="0.2">
      <c r="A7" s="10" t="s">
        <v>40</v>
      </c>
      <c r="B7" s="53"/>
      <c r="C7" s="59"/>
      <c r="D7" s="54"/>
      <c r="E7" s="54"/>
      <c r="F7" s="55"/>
      <c r="G7" s="56"/>
      <c r="H7" s="56"/>
      <c r="I7" s="56"/>
      <c r="J7" s="56"/>
      <c r="K7" s="56"/>
      <c r="L7" s="56"/>
      <c r="M7" s="56"/>
      <c r="N7" s="56"/>
      <c r="O7" s="57"/>
    </row>
    <row r="8" spans="1:15" ht="20.25" customHeight="1" x14ac:dyDescent="0.2">
      <c r="A8" s="250" t="s">
        <v>5</v>
      </c>
      <c r="B8" s="261" t="s">
        <v>6</v>
      </c>
      <c r="C8" s="263" t="s">
        <v>7</v>
      </c>
      <c r="D8" s="250" t="s">
        <v>8</v>
      </c>
      <c r="E8" s="259" t="s">
        <v>9</v>
      </c>
      <c r="F8" s="259"/>
      <c r="G8" s="259"/>
      <c r="H8" s="259"/>
      <c r="I8" s="259"/>
      <c r="J8" s="260"/>
      <c r="K8" s="258" t="s">
        <v>12</v>
      </c>
      <c r="L8" s="259"/>
      <c r="M8" s="259"/>
      <c r="N8" s="259"/>
      <c r="O8" s="260"/>
    </row>
    <row r="9" spans="1:15" ht="78.75" customHeight="1" x14ac:dyDescent="0.2">
      <c r="A9" s="251"/>
      <c r="B9" s="262"/>
      <c r="C9" s="264"/>
      <c r="D9" s="251"/>
      <c r="E9" s="7" t="s">
        <v>10</v>
      </c>
      <c r="F9" s="7" t="s">
        <v>28</v>
      </c>
      <c r="G9" s="8" t="s">
        <v>29</v>
      </c>
      <c r="H9" s="8" t="s">
        <v>30</v>
      </c>
      <c r="I9" s="8" t="s">
        <v>31</v>
      </c>
      <c r="J9" s="8" t="s">
        <v>32</v>
      </c>
      <c r="K9" s="8" t="s">
        <v>11</v>
      </c>
      <c r="L9" s="8" t="s">
        <v>29</v>
      </c>
      <c r="M9" s="8" t="s">
        <v>30</v>
      </c>
      <c r="N9" s="8" t="s">
        <v>31</v>
      </c>
      <c r="O9" s="8" t="s">
        <v>33</v>
      </c>
    </row>
    <row r="10" spans="1:15" x14ac:dyDescent="0.2">
      <c r="A10" s="17"/>
      <c r="B10" s="33"/>
      <c r="C10" s="34"/>
      <c r="D10" s="27"/>
      <c r="E10" s="35"/>
      <c r="F10" s="28"/>
      <c r="G10" s="36"/>
      <c r="H10" s="31"/>
      <c r="I10" s="36"/>
      <c r="J10" s="31"/>
      <c r="K10" s="36"/>
      <c r="L10" s="31"/>
      <c r="M10" s="36"/>
      <c r="N10" s="31"/>
      <c r="O10" s="37"/>
    </row>
    <row r="11" spans="1:15" s="98" customFormat="1" x14ac:dyDescent="0.2">
      <c r="A11" s="107"/>
      <c r="B11" s="108" t="s">
        <v>364</v>
      </c>
      <c r="C11" s="109"/>
      <c r="D11" s="110"/>
      <c r="E11" s="110"/>
      <c r="F11" s="138"/>
      <c r="G11" s="138"/>
      <c r="H11" s="138"/>
      <c r="I11" s="138"/>
      <c r="J11" s="138"/>
      <c r="K11" s="138"/>
      <c r="L11" s="138"/>
      <c r="M11" s="138"/>
      <c r="N11" s="138"/>
      <c r="O11" s="138"/>
    </row>
    <row r="12" spans="1:15" s="82" customFormat="1" ht="25.5" x14ac:dyDescent="0.2">
      <c r="A12" s="122" t="s">
        <v>161</v>
      </c>
      <c r="B12" s="135" t="s">
        <v>178</v>
      </c>
      <c r="C12" s="118"/>
      <c r="D12" s="119"/>
      <c r="E12" s="113"/>
      <c r="F12" s="140"/>
      <c r="G12" s="140"/>
      <c r="H12" s="140"/>
      <c r="I12" s="140"/>
      <c r="J12" s="140"/>
      <c r="K12" s="140"/>
      <c r="L12" s="140"/>
      <c r="M12" s="140"/>
      <c r="N12" s="140"/>
      <c r="O12" s="140"/>
    </row>
    <row r="13" spans="1:15" s="82" customFormat="1" ht="63.75" x14ac:dyDescent="0.2">
      <c r="A13" s="183" t="s">
        <v>47</v>
      </c>
      <c r="B13" s="222" t="s">
        <v>365</v>
      </c>
      <c r="C13" s="225" t="s">
        <v>45</v>
      </c>
      <c r="D13" s="205">
        <v>937.4</v>
      </c>
      <c r="E13" s="113"/>
      <c r="F13" s="140"/>
      <c r="G13" s="140"/>
      <c r="H13" s="140"/>
      <c r="I13" s="140"/>
      <c r="J13" s="140"/>
      <c r="K13" s="115"/>
      <c r="L13" s="115"/>
      <c r="M13" s="115"/>
      <c r="N13" s="115"/>
      <c r="O13" s="115"/>
    </row>
    <row r="14" spans="1:15" s="116" customFormat="1" ht="38.25" x14ac:dyDescent="0.2">
      <c r="A14" s="183" t="s">
        <v>48</v>
      </c>
      <c r="B14" s="185" t="s">
        <v>180</v>
      </c>
      <c r="C14" s="183" t="s">
        <v>166</v>
      </c>
      <c r="D14" s="205">
        <v>4004.4</v>
      </c>
      <c r="E14" s="113"/>
      <c r="F14" s="140"/>
      <c r="G14" s="140"/>
      <c r="H14" s="140"/>
      <c r="I14" s="140"/>
      <c r="J14" s="140"/>
      <c r="K14" s="115"/>
      <c r="L14" s="115"/>
      <c r="M14" s="115"/>
      <c r="N14" s="115"/>
      <c r="O14" s="115"/>
    </row>
    <row r="15" spans="1:15" s="116" customFormat="1" ht="38.25" x14ac:dyDescent="0.2">
      <c r="A15" s="183" t="s">
        <v>49</v>
      </c>
      <c r="B15" s="185" t="s">
        <v>181</v>
      </c>
      <c r="C15" s="183" t="s">
        <v>166</v>
      </c>
      <c r="D15" s="205">
        <v>3082.32</v>
      </c>
      <c r="E15" s="144"/>
      <c r="F15" s="140"/>
      <c r="G15" s="142"/>
      <c r="H15" s="142"/>
      <c r="I15" s="142"/>
      <c r="J15" s="142"/>
      <c r="K15" s="115"/>
      <c r="L15" s="115"/>
      <c r="M15" s="115"/>
      <c r="N15" s="115"/>
      <c r="O15" s="115"/>
    </row>
    <row r="16" spans="1:15" s="116" customFormat="1" x14ac:dyDescent="0.2">
      <c r="A16" s="183" t="s">
        <v>50</v>
      </c>
      <c r="B16" s="185" t="s">
        <v>182</v>
      </c>
      <c r="C16" s="183" t="s">
        <v>45</v>
      </c>
      <c r="D16" s="205">
        <v>341.5</v>
      </c>
      <c r="E16" s="144"/>
      <c r="F16" s="140"/>
      <c r="G16" s="142"/>
      <c r="H16" s="142"/>
      <c r="I16" s="142"/>
      <c r="J16" s="142"/>
      <c r="K16" s="115"/>
      <c r="L16" s="115"/>
      <c r="M16" s="115"/>
      <c r="N16" s="115"/>
      <c r="O16" s="115"/>
    </row>
    <row r="17" spans="1:15" s="116" customFormat="1" ht="25.5" x14ac:dyDescent="0.2">
      <c r="A17" s="183" t="s">
        <v>51</v>
      </c>
      <c r="B17" s="222" t="s">
        <v>183</v>
      </c>
      <c r="C17" s="225" t="s">
        <v>184</v>
      </c>
      <c r="D17" s="226">
        <v>11</v>
      </c>
      <c r="E17" s="162"/>
      <c r="F17" s="140"/>
      <c r="G17" s="163"/>
      <c r="H17" s="163"/>
      <c r="I17" s="163"/>
      <c r="J17" s="163"/>
      <c r="K17" s="115"/>
      <c r="L17" s="115"/>
      <c r="M17" s="115"/>
      <c r="N17" s="115"/>
      <c r="O17" s="115"/>
    </row>
    <row r="18" spans="1:15" s="116" customFormat="1" ht="38.25" x14ac:dyDescent="0.2">
      <c r="A18" s="183" t="s">
        <v>52</v>
      </c>
      <c r="B18" s="222" t="s">
        <v>185</v>
      </c>
      <c r="C18" s="225" t="s">
        <v>184</v>
      </c>
      <c r="D18" s="226">
        <v>11</v>
      </c>
      <c r="E18" s="117"/>
      <c r="F18" s="140"/>
      <c r="G18" s="115"/>
      <c r="H18" s="115"/>
      <c r="I18" s="115"/>
      <c r="J18" s="115"/>
      <c r="K18" s="115"/>
      <c r="L18" s="115"/>
      <c r="M18" s="115"/>
      <c r="N18" s="115"/>
      <c r="O18" s="115"/>
    </row>
    <row r="19" spans="1:15" s="116" customFormat="1" ht="38.25" x14ac:dyDescent="0.2">
      <c r="A19" s="183" t="s">
        <v>53</v>
      </c>
      <c r="B19" s="222" t="s">
        <v>187</v>
      </c>
      <c r="C19" s="225" t="s">
        <v>188</v>
      </c>
      <c r="D19" s="205">
        <v>130</v>
      </c>
      <c r="E19" s="113"/>
      <c r="F19" s="140"/>
      <c r="G19" s="115"/>
      <c r="H19" s="140"/>
      <c r="I19" s="140"/>
      <c r="J19" s="115"/>
      <c r="K19" s="115"/>
      <c r="L19" s="115"/>
      <c r="M19" s="115"/>
      <c r="N19" s="115"/>
      <c r="O19" s="115"/>
    </row>
    <row r="20" spans="1:15" s="116" customFormat="1" ht="51" x14ac:dyDescent="0.2">
      <c r="A20" s="183" t="s">
        <v>54</v>
      </c>
      <c r="B20" s="227" t="s">
        <v>389</v>
      </c>
      <c r="C20" s="225"/>
      <c r="D20" s="205"/>
      <c r="E20" s="97"/>
      <c r="F20" s="114"/>
      <c r="G20" s="115"/>
      <c r="H20" s="115"/>
      <c r="I20" s="115"/>
      <c r="J20" s="115"/>
      <c r="K20" s="115"/>
      <c r="L20" s="115"/>
      <c r="M20" s="115"/>
      <c r="N20" s="115"/>
      <c r="O20" s="114"/>
    </row>
    <row r="21" spans="1:15" s="116" customFormat="1" ht="38.25" x14ac:dyDescent="0.2">
      <c r="A21" s="183" t="s">
        <v>413</v>
      </c>
      <c r="B21" s="185" t="s">
        <v>190</v>
      </c>
      <c r="C21" s="225" t="s">
        <v>421</v>
      </c>
      <c r="D21" s="205">
        <v>130</v>
      </c>
      <c r="E21" s="145"/>
      <c r="F21" s="140"/>
      <c r="G21" s="140"/>
      <c r="H21" s="140"/>
      <c r="I21" s="140"/>
      <c r="J21" s="140"/>
      <c r="K21" s="115"/>
      <c r="L21" s="115"/>
      <c r="M21" s="115"/>
      <c r="N21" s="115"/>
      <c r="O21" s="115"/>
    </row>
    <row r="22" spans="1:15" s="116" customFormat="1" ht="38.25" x14ac:dyDescent="0.2">
      <c r="A22" s="183" t="s">
        <v>414</v>
      </c>
      <c r="B22" s="185" t="s">
        <v>191</v>
      </c>
      <c r="C22" s="225" t="s">
        <v>421</v>
      </c>
      <c r="D22" s="205">
        <v>130</v>
      </c>
      <c r="E22" s="145"/>
      <c r="F22" s="140"/>
      <c r="G22" s="140"/>
      <c r="H22" s="140"/>
      <c r="I22" s="140"/>
      <c r="J22" s="140"/>
      <c r="K22" s="115"/>
      <c r="L22" s="115"/>
      <c r="M22" s="115"/>
      <c r="N22" s="115"/>
      <c r="O22" s="115"/>
    </row>
    <row r="23" spans="1:15" s="82" customFormat="1" ht="38.25" x14ac:dyDescent="0.2">
      <c r="A23" s="183" t="s">
        <v>415</v>
      </c>
      <c r="B23" s="185" t="s">
        <v>192</v>
      </c>
      <c r="C23" s="225" t="s">
        <v>421</v>
      </c>
      <c r="D23" s="205">
        <v>130</v>
      </c>
      <c r="E23" s="144"/>
      <c r="F23" s="115"/>
      <c r="G23" s="142"/>
      <c r="H23" s="142"/>
      <c r="I23" s="142"/>
      <c r="J23" s="142"/>
      <c r="K23" s="115"/>
      <c r="L23" s="115"/>
      <c r="M23" s="115"/>
      <c r="N23" s="115"/>
      <c r="O23" s="115"/>
    </row>
    <row r="24" spans="1:15" s="116" customFormat="1" ht="38.25" x14ac:dyDescent="0.2">
      <c r="A24" s="183" t="s">
        <v>416</v>
      </c>
      <c r="B24" s="185" t="s">
        <v>193</v>
      </c>
      <c r="C24" s="225" t="s">
        <v>421</v>
      </c>
      <c r="D24" s="205">
        <v>130</v>
      </c>
      <c r="E24" s="144"/>
      <c r="F24" s="115"/>
      <c r="G24" s="142"/>
      <c r="H24" s="142"/>
      <c r="I24" s="142"/>
      <c r="J24" s="142"/>
      <c r="K24" s="115"/>
      <c r="L24" s="115"/>
      <c r="M24" s="115"/>
      <c r="N24" s="115"/>
      <c r="O24" s="115"/>
    </row>
    <row r="25" spans="1:15" s="116" customFormat="1" ht="38.25" x14ac:dyDescent="0.2">
      <c r="A25" s="183" t="s">
        <v>417</v>
      </c>
      <c r="B25" s="185" t="s">
        <v>194</v>
      </c>
      <c r="C25" s="183" t="s">
        <v>166</v>
      </c>
      <c r="D25" s="205">
        <v>52</v>
      </c>
      <c r="E25" s="144"/>
      <c r="F25" s="115"/>
      <c r="G25" s="142"/>
      <c r="H25" s="142"/>
      <c r="I25" s="142"/>
      <c r="J25" s="142"/>
      <c r="K25" s="115"/>
      <c r="L25" s="115"/>
      <c r="M25" s="115"/>
      <c r="N25" s="115"/>
      <c r="O25" s="115"/>
    </row>
    <row r="26" spans="1:15" s="116" customFormat="1" ht="25.5" x14ac:dyDescent="0.2">
      <c r="A26" s="183" t="s">
        <v>55</v>
      </c>
      <c r="B26" s="222" t="s">
        <v>195</v>
      </c>
      <c r="C26" s="228" t="s">
        <v>196</v>
      </c>
      <c r="D26" s="205">
        <v>126</v>
      </c>
      <c r="E26" s="113"/>
      <c r="F26" s="115"/>
      <c r="G26" s="140"/>
      <c r="H26" s="140"/>
      <c r="I26" s="140"/>
      <c r="J26" s="140"/>
      <c r="K26" s="115"/>
      <c r="L26" s="115"/>
      <c r="M26" s="115"/>
      <c r="N26" s="115"/>
      <c r="O26" s="115"/>
    </row>
    <row r="27" spans="1:15" s="106" customFormat="1" ht="38.25" x14ac:dyDescent="0.2">
      <c r="A27" s="183" t="s">
        <v>56</v>
      </c>
      <c r="B27" s="227" t="s">
        <v>390</v>
      </c>
      <c r="C27" s="228"/>
      <c r="D27" s="205"/>
      <c r="E27" s="103"/>
      <c r="F27" s="104"/>
      <c r="G27" s="105"/>
      <c r="H27" s="105"/>
      <c r="I27" s="105"/>
      <c r="J27" s="105"/>
      <c r="K27" s="105"/>
      <c r="L27" s="105"/>
      <c r="M27" s="105"/>
      <c r="N27" s="105"/>
      <c r="O27" s="104"/>
    </row>
    <row r="28" spans="1:15" s="82" customFormat="1" ht="38.25" x14ac:dyDescent="0.2">
      <c r="A28" s="183" t="s">
        <v>418</v>
      </c>
      <c r="B28" s="185" t="s">
        <v>197</v>
      </c>
      <c r="C28" s="228" t="s">
        <v>422</v>
      </c>
      <c r="D28" s="205">
        <v>126</v>
      </c>
      <c r="E28" s="144"/>
      <c r="F28" s="115"/>
      <c r="G28" s="142"/>
      <c r="H28" s="142"/>
      <c r="I28" s="142"/>
      <c r="J28" s="142"/>
      <c r="K28" s="115"/>
      <c r="L28" s="115"/>
      <c r="M28" s="115"/>
      <c r="N28" s="115"/>
      <c r="O28" s="115"/>
    </row>
    <row r="29" spans="1:15" s="116" customFormat="1" ht="38.25" x14ac:dyDescent="0.2">
      <c r="A29" s="183" t="s">
        <v>419</v>
      </c>
      <c r="B29" s="185" t="s">
        <v>198</v>
      </c>
      <c r="C29" s="228" t="s">
        <v>422</v>
      </c>
      <c r="D29" s="205">
        <v>126</v>
      </c>
      <c r="E29" s="144"/>
      <c r="F29" s="115"/>
      <c r="G29" s="142"/>
      <c r="H29" s="142"/>
      <c r="I29" s="142"/>
      <c r="J29" s="142"/>
      <c r="K29" s="115"/>
      <c r="L29" s="115"/>
      <c r="M29" s="115"/>
      <c r="N29" s="115"/>
      <c r="O29" s="115"/>
    </row>
    <row r="30" spans="1:15" s="116" customFormat="1" ht="38.25" x14ac:dyDescent="0.2">
      <c r="A30" s="183" t="s">
        <v>420</v>
      </c>
      <c r="B30" s="185" t="s">
        <v>199</v>
      </c>
      <c r="C30" s="183" t="s">
        <v>166</v>
      </c>
      <c r="D30" s="205">
        <v>37.799999999999997</v>
      </c>
      <c r="E30" s="144"/>
      <c r="F30" s="115"/>
      <c r="G30" s="142"/>
      <c r="H30" s="142"/>
      <c r="I30" s="142"/>
      <c r="J30" s="142"/>
      <c r="K30" s="115"/>
      <c r="L30" s="115"/>
      <c r="M30" s="115"/>
      <c r="N30" s="115"/>
      <c r="O30" s="115"/>
    </row>
    <row r="31" spans="1:15" s="98" customFormat="1" ht="25.5" x14ac:dyDescent="0.2">
      <c r="A31" s="183" t="s">
        <v>57</v>
      </c>
      <c r="B31" s="222" t="s">
        <v>401</v>
      </c>
      <c r="C31" s="225" t="s">
        <v>188</v>
      </c>
      <c r="D31" s="205">
        <v>1397.4</v>
      </c>
      <c r="E31" s="117"/>
      <c r="F31" s="115"/>
      <c r="G31" s="115"/>
      <c r="H31" s="115"/>
      <c r="I31" s="115"/>
      <c r="J31" s="115"/>
      <c r="K31" s="115"/>
      <c r="L31" s="115"/>
      <c r="M31" s="115"/>
      <c r="N31" s="115"/>
      <c r="O31" s="115"/>
    </row>
    <row r="32" spans="1:15" s="116" customFormat="1" ht="38.25" x14ac:dyDescent="0.2">
      <c r="A32" s="183" t="s">
        <v>58</v>
      </c>
      <c r="B32" s="227" t="s">
        <v>494</v>
      </c>
      <c r="C32" s="225"/>
      <c r="D32" s="205"/>
      <c r="E32" s="141"/>
      <c r="F32" s="115"/>
      <c r="G32" s="143"/>
      <c r="H32" s="143"/>
      <c r="I32" s="143"/>
      <c r="J32" s="143"/>
      <c r="K32" s="115"/>
      <c r="L32" s="115"/>
      <c r="M32" s="115"/>
      <c r="N32" s="115"/>
      <c r="O32" s="115"/>
    </row>
    <row r="33" spans="1:15" s="116" customFormat="1" ht="25.5" x14ac:dyDescent="0.2">
      <c r="A33" s="229" t="s">
        <v>407</v>
      </c>
      <c r="B33" s="222" t="s">
        <v>393</v>
      </c>
      <c r="C33" s="225" t="s">
        <v>421</v>
      </c>
      <c r="D33" s="205">
        <v>1397.4</v>
      </c>
      <c r="E33" s="141"/>
      <c r="F33" s="115"/>
      <c r="G33" s="143"/>
      <c r="H33" s="143"/>
      <c r="I33" s="143"/>
      <c r="J33" s="143"/>
      <c r="K33" s="115"/>
      <c r="L33" s="115"/>
      <c r="M33" s="115"/>
      <c r="N33" s="115"/>
      <c r="O33" s="115"/>
    </row>
    <row r="34" spans="1:15" s="116" customFormat="1" ht="25.5" x14ac:dyDescent="0.2">
      <c r="A34" s="183" t="s">
        <v>59</v>
      </c>
      <c r="B34" s="222" t="s">
        <v>222</v>
      </c>
      <c r="C34" s="228" t="s">
        <v>196</v>
      </c>
      <c r="D34" s="205">
        <v>142.94999999999999</v>
      </c>
      <c r="E34" s="113"/>
      <c r="F34" s="115"/>
      <c r="G34" s="140"/>
      <c r="H34" s="140"/>
      <c r="I34" s="140"/>
      <c r="J34" s="140"/>
      <c r="K34" s="115"/>
      <c r="L34" s="115"/>
      <c r="M34" s="115"/>
      <c r="N34" s="115"/>
      <c r="O34" s="115"/>
    </row>
    <row r="35" spans="1:15" s="82" customFormat="1" ht="25.5" x14ac:dyDescent="0.2">
      <c r="A35" s="183" t="s">
        <v>60</v>
      </c>
      <c r="B35" s="222" t="s">
        <v>223</v>
      </c>
      <c r="C35" s="228" t="s">
        <v>196</v>
      </c>
      <c r="D35" s="205">
        <v>142.94999999999999</v>
      </c>
      <c r="E35" s="117"/>
      <c r="F35" s="115"/>
      <c r="G35" s="115"/>
      <c r="H35" s="140"/>
      <c r="I35" s="115"/>
      <c r="J35" s="115"/>
      <c r="K35" s="115"/>
      <c r="L35" s="115"/>
      <c r="M35" s="115"/>
      <c r="N35" s="115"/>
      <c r="O35" s="115"/>
    </row>
    <row r="36" spans="1:15" s="116" customFormat="1" ht="25.5" x14ac:dyDescent="0.2">
      <c r="A36" s="183" t="s">
        <v>61</v>
      </c>
      <c r="B36" s="222" t="s">
        <v>204</v>
      </c>
      <c r="C36" s="228" t="s">
        <v>45</v>
      </c>
      <c r="D36" s="205">
        <v>937.4</v>
      </c>
      <c r="E36" s="117"/>
      <c r="F36" s="115"/>
      <c r="G36" s="115"/>
      <c r="H36" s="115"/>
      <c r="I36" s="115"/>
      <c r="J36" s="115"/>
      <c r="K36" s="115"/>
      <c r="L36" s="115"/>
      <c r="M36" s="115"/>
      <c r="N36" s="115"/>
      <c r="O36" s="115"/>
    </row>
    <row r="37" spans="1:15" s="106" customFormat="1" ht="25.5" x14ac:dyDescent="0.2">
      <c r="A37" s="183" t="s">
        <v>62</v>
      </c>
      <c r="B37" s="222" t="s">
        <v>205</v>
      </c>
      <c r="C37" s="228" t="s">
        <v>45</v>
      </c>
      <c r="D37" s="205">
        <v>937.4</v>
      </c>
      <c r="E37" s="113"/>
      <c r="F37" s="115"/>
      <c r="G37" s="115"/>
      <c r="H37" s="140"/>
      <c r="I37" s="115"/>
      <c r="J37" s="115"/>
      <c r="K37" s="115"/>
      <c r="L37" s="115"/>
      <c r="M37" s="115"/>
      <c r="N37" s="115"/>
      <c r="O37" s="115"/>
    </row>
    <row r="38" spans="1:15" s="82" customFormat="1" ht="25.5" x14ac:dyDescent="0.2">
      <c r="A38" s="183" t="s">
        <v>63</v>
      </c>
      <c r="B38" s="222" t="s">
        <v>206</v>
      </c>
      <c r="C38" s="228" t="s">
        <v>207</v>
      </c>
      <c r="D38" s="205">
        <v>210.91499999999996</v>
      </c>
      <c r="E38" s="144"/>
      <c r="F38" s="115"/>
      <c r="G38" s="142"/>
      <c r="H38" s="142"/>
      <c r="I38" s="142"/>
      <c r="J38" s="115"/>
      <c r="K38" s="115"/>
      <c r="L38" s="115"/>
      <c r="M38" s="115"/>
      <c r="N38" s="115"/>
      <c r="O38" s="115"/>
    </row>
    <row r="39" spans="1:15" s="116" customFormat="1" ht="14.25" x14ac:dyDescent="0.2">
      <c r="A39" s="183" t="s">
        <v>64</v>
      </c>
      <c r="B39" s="222" t="s">
        <v>208</v>
      </c>
      <c r="C39" s="228" t="s">
        <v>207</v>
      </c>
      <c r="D39" s="205">
        <v>421.82999999999993</v>
      </c>
      <c r="E39" s="144"/>
      <c r="F39" s="115"/>
      <c r="G39" s="142"/>
      <c r="H39" s="142"/>
      <c r="I39" s="142"/>
      <c r="J39" s="142"/>
      <c r="K39" s="115"/>
      <c r="L39" s="115"/>
      <c r="M39" s="115"/>
      <c r="N39" s="115"/>
      <c r="O39" s="115"/>
    </row>
    <row r="40" spans="1:15" s="106" customFormat="1" ht="45" x14ac:dyDescent="0.2">
      <c r="A40" s="184">
        <v>3</v>
      </c>
      <c r="B40" s="184" t="s">
        <v>366</v>
      </c>
      <c r="C40" s="218"/>
      <c r="D40" s="219"/>
      <c r="E40" s="103"/>
      <c r="F40" s="104"/>
      <c r="G40" s="105"/>
      <c r="H40" s="105"/>
      <c r="I40" s="105"/>
      <c r="J40" s="105"/>
      <c r="K40" s="105"/>
      <c r="L40" s="105"/>
      <c r="M40" s="105"/>
      <c r="N40" s="105"/>
      <c r="O40" s="104"/>
    </row>
    <row r="41" spans="1:15" s="116" customFormat="1" ht="51" x14ac:dyDescent="0.2">
      <c r="A41" s="183" t="s">
        <v>101</v>
      </c>
      <c r="B41" s="175" t="s">
        <v>367</v>
      </c>
      <c r="C41" s="176" t="s">
        <v>45</v>
      </c>
      <c r="D41" s="226">
        <v>511.6</v>
      </c>
      <c r="E41" s="113"/>
      <c r="F41" s="115"/>
      <c r="G41" s="115"/>
      <c r="H41" s="140"/>
      <c r="I41" s="115"/>
      <c r="J41" s="115"/>
      <c r="K41" s="115"/>
      <c r="L41" s="115"/>
      <c r="M41" s="115"/>
      <c r="N41" s="115"/>
      <c r="O41" s="115"/>
    </row>
    <row r="42" spans="1:15" s="116" customFormat="1" ht="51" x14ac:dyDescent="0.2">
      <c r="A42" s="183" t="s">
        <v>102</v>
      </c>
      <c r="B42" s="175" t="s">
        <v>368</v>
      </c>
      <c r="C42" s="176" t="s">
        <v>45</v>
      </c>
      <c r="D42" s="226">
        <v>32</v>
      </c>
      <c r="E42" s="113"/>
      <c r="F42" s="115"/>
      <c r="G42" s="115"/>
      <c r="H42" s="140"/>
      <c r="I42" s="115"/>
      <c r="J42" s="115"/>
      <c r="K42" s="115"/>
      <c r="L42" s="115"/>
      <c r="M42" s="115"/>
      <c r="N42" s="115"/>
      <c r="O42" s="115"/>
    </row>
    <row r="43" spans="1:15" s="116" customFormat="1" ht="51" x14ac:dyDescent="0.2">
      <c r="A43" s="183" t="s">
        <v>103</v>
      </c>
      <c r="B43" s="201" t="s">
        <v>495</v>
      </c>
      <c r="C43" s="208" t="s">
        <v>23</v>
      </c>
      <c r="D43" s="214">
        <v>5</v>
      </c>
      <c r="E43" s="117"/>
      <c r="F43" s="115"/>
      <c r="G43" s="115"/>
      <c r="H43" s="115"/>
      <c r="I43" s="115"/>
      <c r="J43" s="115"/>
      <c r="K43" s="115"/>
      <c r="L43" s="115"/>
      <c r="M43" s="115"/>
      <c r="N43" s="115"/>
      <c r="O43" s="115"/>
    </row>
    <row r="44" spans="1:15" s="116" customFormat="1" ht="51" x14ac:dyDescent="0.2">
      <c r="A44" s="183" t="s">
        <v>104</v>
      </c>
      <c r="B44" s="201" t="s">
        <v>590</v>
      </c>
      <c r="C44" s="208" t="s">
        <v>23</v>
      </c>
      <c r="D44" s="214">
        <v>6</v>
      </c>
      <c r="E44" s="117"/>
      <c r="F44" s="115"/>
      <c r="G44" s="115"/>
      <c r="H44" s="115"/>
      <c r="I44" s="115"/>
      <c r="J44" s="115"/>
      <c r="K44" s="115"/>
      <c r="L44" s="115"/>
      <c r="M44" s="115"/>
      <c r="N44" s="115"/>
      <c r="O44" s="115"/>
    </row>
    <row r="45" spans="1:15" s="116" customFormat="1" ht="51" x14ac:dyDescent="0.2">
      <c r="A45" s="183" t="s">
        <v>105</v>
      </c>
      <c r="B45" s="201" t="s">
        <v>424</v>
      </c>
      <c r="C45" s="208" t="s">
        <v>23</v>
      </c>
      <c r="D45" s="214">
        <v>2</v>
      </c>
      <c r="E45" s="117"/>
      <c r="F45" s="115"/>
      <c r="G45" s="115"/>
      <c r="H45" s="115"/>
      <c r="I45" s="115"/>
      <c r="J45" s="115"/>
      <c r="K45" s="115"/>
      <c r="L45" s="115"/>
      <c r="M45" s="115"/>
      <c r="N45" s="115"/>
      <c r="O45" s="115"/>
    </row>
    <row r="46" spans="1:15" s="116" customFormat="1" ht="63.75" x14ac:dyDescent="0.2">
      <c r="A46" s="183" t="s">
        <v>106</v>
      </c>
      <c r="B46" s="204" t="s">
        <v>234</v>
      </c>
      <c r="C46" s="202" t="s">
        <v>23</v>
      </c>
      <c r="D46" s="203">
        <v>3</v>
      </c>
      <c r="E46" s="117"/>
      <c r="F46" s="115"/>
      <c r="G46" s="115"/>
      <c r="H46" s="115"/>
      <c r="I46" s="115"/>
      <c r="J46" s="115"/>
      <c r="K46" s="115"/>
      <c r="L46" s="115"/>
      <c r="M46" s="115"/>
      <c r="N46" s="115"/>
      <c r="O46" s="115"/>
    </row>
    <row r="47" spans="1:15" s="116" customFormat="1" x14ac:dyDescent="0.2">
      <c r="A47" s="183" t="s">
        <v>107</v>
      </c>
      <c r="B47" s="210" t="s">
        <v>214</v>
      </c>
      <c r="C47" s="208" t="s">
        <v>45</v>
      </c>
      <c r="D47" s="203">
        <v>543.6</v>
      </c>
      <c r="E47" s="117"/>
      <c r="F47" s="115"/>
      <c r="G47" s="115"/>
      <c r="H47" s="140"/>
      <c r="I47" s="115"/>
      <c r="J47" s="142"/>
      <c r="K47" s="115"/>
      <c r="L47" s="115"/>
      <c r="M47" s="115"/>
      <c r="N47" s="115"/>
      <c r="O47" s="115"/>
    </row>
    <row r="48" spans="1:15" s="116" customFormat="1" ht="25.5" x14ac:dyDescent="0.2">
      <c r="A48" s="183" t="s">
        <v>108</v>
      </c>
      <c r="B48" s="201" t="s">
        <v>215</v>
      </c>
      <c r="C48" s="208" t="s">
        <v>45</v>
      </c>
      <c r="D48" s="203">
        <v>543.6</v>
      </c>
      <c r="E48" s="117"/>
      <c r="F48" s="115"/>
      <c r="G48" s="115"/>
      <c r="H48" s="140"/>
      <c r="I48" s="115"/>
      <c r="J48" s="142"/>
      <c r="K48" s="115"/>
      <c r="L48" s="115"/>
      <c r="M48" s="115"/>
      <c r="N48" s="115"/>
      <c r="O48" s="115"/>
    </row>
    <row r="49" spans="1:15" s="116" customFormat="1" ht="51" x14ac:dyDescent="0.2">
      <c r="A49" s="183" t="s">
        <v>109</v>
      </c>
      <c r="B49" s="210" t="s">
        <v>217</v>
      </c>
      <c r="C49" s="208" t="s">
        <v>184</v>
      </c>
      <c r="D49" s="203">
        <v>10</v>
      </c>
      <c r="E49" s="117"/>
      <c r="F49" s="115"/>
      <c r="G49" s="115"/>
      <c r="H49" s="115"/>
      <c r="I49" s="115"/>
      <c r="J49" s="142"/>
      <c r="K49" s="115"/>
      <c r="L49" s="115"/>
      <c r="M49" s="115"/>
      <c r="N49" s="115"/>
      <c r="O49" s="115"/>
    </row>
    <row r="50" spans="1:15" s="116" customFormat="1" ht="25.5" x14ac:dyDescent="0.2">
      <c r="A50" s="183" t="s">
        <v>110</v>
      </c>
      <c r="B50" s="204" t="s">
        <v>598</v>
      </c>
      <c r="C50" s="202" t="s">
        <v>46</v>
      </c>
      <c r="D50" s="214">
        <v>4</v>
      </c>
      <c r="E50" s="117"/>
      <c r="F50" s="115"/>
      <c r="G50" s="115"/>
      <c r="H50" s="115"/>
      <c r="I50" s="115"/>
      <c r="J50" s="142"/>
      <c r="K50" s="115"/>
      <c r="L50" s="115"/>
      <c r="M50" s="115"/>
      <c r="N50" s="115"/>
      <c r="O50" s="115"/>
    </row>
    <row r="51" spans="1:15" s="116" customFormat="1" ht="25.5" x14ac:dyDescent="0.2">
      <c r="A51" s="183" t="s">
        <v>111</v>
      </c>
      <c r="B51" s="204" t="s">
        <v>597</v>
      </c>
      <c r="C51" s="202" t="s">
        <v>46</v>
      </c>
      <c r="D51" s="214">
        <v>4</v>
      </c>
      <c r="E51" s="117"/>
      <c r="F51" s="115"/>
      <c r="G51" s="115"/>
      <c r="H51" s="115"/>
      <c r="I51" s="115"/>
      <c r="J51" s="142"/>
      <c r="K51" s="115"/>
      <c r="L51" s="115"/>
      <c r="M51" s="115"/>
      <c r="N51" s="115"/>
      <c r="O51" s="115"/>
    </row>
    <row r="52" spans="1:15" s="116" customFormat="1" ht="38.25" x14ac:dyDescent="0.2">
      <c r="A52" s="183" t="s">
        <v>112</v>
      </c>
      <c r="B52" s="204" t="s">
        <v>506</v>
      </c>
      <c r="C52" s="202" t="s">
        <v>46</v>
      </c>
      <c r="D52" s="214">
        <v>44</v>
      </c>
      <c r="E52" s="117"/>
      <c r="F52" s="115"/>
      <c r="G52" s="115"/>
      <c r="H52" s="115"/>
      <c r="I52" s="115"/>
      <c r="J52" s="142"/>
      <c r="K52" s="115"/>
      <c r="L52" s="115"/>
      <c r="M52" s="115"/>
      <c r="N52" s="115"/>
      <c r="O52" s="115"/>
    </row>
    <row r="53" spans="1:15" s="116" customFormat="1" ht="25.5" x14ac:dyDescent="0.2">
      <c r="A53" s="183" t="s">
        <v>113</v>
      </c>
      <c r="B53" s="204" t="s">
        <v>436</v>
      </c>
      <c r="C53" s="202" t="s">
        <v>46</v>
      </c>
      <c r="D53" s="214">
        <v>24</v>
      </c>
      <c r="E53" s="117"/>
      <c r="F53" s="115"/>
      <c r="G53" s="115"/>
      <c r="H53" s="115"/>
      <c r="I53" s="115"/>
      <c r="J53" s="142"/>
      <c r="K53" s="115"/>
      <c r="L53" s="115"/>
      <c r="M53" s="115"/>
      <c r="N53" s="115"/>
      <c r="O53" s="115"/>
    </row>
    <row r="54" spans="1:15" s="116" customFormat="1" ht="25.5" x14ac:dyDescent="0.2">
      <c r="A54" s="183" t="s">
        <v>114</v>
      </c>
      <c r="B54" s="204" t="s">
        <v>514</v>
      </c>
      <c r="C54" s="208" t="s">
        <v>23</v>
      </c>
      <c r="D54" s="214">
        <v>5</v>
      </c>
      <c r="E54" s="117"/>
      <c r="F54" s="115"/>
      <c r="G54" s="115"/>
      <c r="H54" s="115"/>
      <c r="I54" s="115"/>
      <c r="J54" s="142"/>
      <c r="K54" s="115"/>
      <c r="L54" s="115"/>
      <c r="M54" s="115"/>
      <c r="N54" s="115"/>
      <c r="O54" s="115"/>
    </row>
    <row r="55" spans="1:15" s="116" customFormat="1" ht="25.5" x14ac:dyDescent="0.2">
      <c r="A55" s="183" t="s">
        <v>115</v>
      </c>
      <c r="B55" s="204" t="s">
        <v>580</v>
      </c>
      <c r="C55" s="202" t="s">
        <v>46</v>
      </c>
      <c r="D55" s="214">
        <v>6</v>
      </c>
      <c r="E55" s="117"/>
      <c r="F55" s="115"/>
      <c r="G55" s="115"/>
      <c r="H55" s="115"/>
      <c r="I55" s="115"/>
      <c r="J55" s="142"/>
      <c r="K55" s="115"/>
      <c r="L55" s="115"/>
      <c r="M55" s="115"/>
      <c r="N55" s="115"/>
      <c r="O55" s="115"/>
    </row>
    <row r="56" spans="1:15" s="116" customFormat="1" ht="25.5" x14ac:dyDescent="0.2">
      <c r="A56" s="183" t="s">
        <v>116</v>
      </c>
      <c r="B56" s="204" t="s">
        <v>517</v>
      </c>
      <c r="C56" s="202" t="s">
        <v>46</v>
      </c>
      <c r="D56" s="214">
        <v>9</v>
      </c>
      <c r="E56" s="117"/>
      <c r="F56" s="115"/>
      <c r="G56" s="115"/>
      <c r="H56" s="115"/>
      <c r="I56" s="115"/>
      <c r="J56" s="142"/>
      <c r="K56" s="115"/>
      <c r="L56" s="115"/>
      <c r="M56" s="115"/>
      <c r="N56" s="115"/>
      <c r="O56" s="115"/>
    </row>
    <row r="57" spans="1:15" s="116" customFormat="1" ht="25.5" x14ac:dyDescent="0.2">
      <c r="A57" s="183" t="s">
        <v>117</v>
      </c>
      <c r="B57" s="204" t="s">
        <v>507</v>
      </c>
      <c r="C57" s="202" t="s">
        <v>46</v>
      </c>
      <c r="D57" s="214">
        <v>5</v>
      </c>
      <c r="E57" s="117"/>
      <c r="F57" s="115"/>
      <c r="G57" s="115"/>
      <c r="H57" s="115"/>
      <c r="I57" s="115"/>
      <c r="J57" s="142"/>
      <c r="K57" s="115"/>
      <c r="L57" s="115"/>
      <c r="M57" s="115"/>
      <c r="N57" s="115"/>
      <c r="O57" s="115"/>
    </row>
    <row r="58" spans="1:15" s="116" customFormat="1" ht="25.5" x14ac:dyDescent="0.2">
      <c r="A58" s="183" t="s">
        <v>118</v>
      </c>
      <c r="B58" s="204" t="s">
        <v>508</v>
      </c>
      <c r="C58" s="202" t="s">
        <v>46</v>
      </c>
      <c r="D58" s="214">
        <v>5</v>
      </c>
      <c r="E58" s="117"/>
      <c r="F58" s="115"/>
      <c r="G58" s="115"/>
      <c r="H58" s="115"/>
      <c r="I58" s="115"/>
      <c r="J58" s="142"/>
      <c r="K58" s="115"/>
      <c r="L58" s="115"/>
      <c r="M58" s="115"/>
      <c r="N58" s="115"/>
      <c r="O58" s="115"/>
    </row>
    <row r="59" spans="1:15" s="116" customFormat="1" ht="25.5" x14ac:dyDescent="0.2">
      <c r="A59" s="183" t="s">
        <v>119</v>
      </c>
      <c r="B59" s="204" t="s">
        <v>448</v>
      </c>
      <c r="C59" s="202" t="s">
        <v>46</v>
      </c>
      <c r="D59" s="214">
        <v>34</v>
      </c>
      <c r="E59" s="117"/>
      <c r="F59" s="115"/>
      <c r="G59" s="115"/>
      <c r="H59" s="115"/>
      <c r="I59" s="115"/>
      <c r="J59" s="142"/>
      <c r="K59" s="115"/>
      <c r="L59" s="115"/>
      <c r="M59" s="115"/>
      <c r="N59" s="115"/>
      <c r="O59" s="115"/>
    </row>
    <row r="60" spans="1:15" s="116" customFormat="1" ht="27" x14ac:dyDescent="0.2">
      <c r="A60" s="183" t="s">
        <v>120</v>
      </c>
      <c r="B60" s="201" t="s">
        <v>642</v>
      </c>
      <c r="C60" s="202" t="s">
        <v>46</v>
      </c>
      <c r="D60" s="214">
        <v>1</v>
      </c>
      <c r="E60" s="117"/>
      <c r="F60" s="115"/>
      <c r="G60" s="115"/>
      <c r="H60" s="115"/>
      <c r="I60" s="115"/>
      <c r="J60" s="142"/>
      <c r="K60" s="115"/>
      <c r="L60" s="115"/>
      <c r="M60" s="115"/>
      <c r="N60" s="115"/>
      <c r="O60" s="115"/>
    </row>
    <row r="61" spans="1:15" s="116" customFormat="1" ht="27" x14ac:dyDescent="0.2">
      <c r="A61" s="183" t="s">
        <v>121</v>
      </c>
      <c r="B61" s="201" t="s">
        <v>643</v>
      </c>
      <c r="C61" s="202" t="s">
        <v>46</v>
      </c>
      <c r="D61" s="214">
        <v>1</v>
      </c>
      <c r="E61" s="117"/>
      <c r="F61" s="115"/>
      <c r="G61" s="115"/>
      <c r="H61" s="115"/>
      <c r="I61" s="115"/>
      <c r="J61" s="142"/>
      <c r="K61" s="115"/>
      <c r="L61" s="115"/>
      <c r="M61" s="115"/>
      <c r="N61" s="115"/>
      <c r="O61" s="115"/>
    </row>
    <row r="62" spans="1:15" s="116" customFormat="1" ht="27" x14ac:dyDescent="0.2">
      <c r="A62" s="183" t="s">
        <v>122</v>
      </c>
      <c r="B62" s="201" t="s">
        <v>644</v>
      </c>
      <c r="C62" s="202" t="s">
        <v>46</v>
      </c>
      <c r="D62" s="214">
        <v>1</v>
      </c>
      <c r="E62" s="117"/>
      <c r="F62" s="115"/>
      <c r="G62" s="115"/>
      <c r="H62" s="115"/>
      <c r="I62" s="115"/>
      <c r="J62" s="142"/>
      <c r="K62" s="115"/>
      <c r="L62" s="115"/>
      <c r="M62" s="115"/>
      <c r="N62" s="115"/>
      <c r="O62" s="115"/>
    </row>
    <row r="63" spans="1:15" s="116" customFormat="1" ht="27" x14ac:dyDescent="0.2">
      <c r="A63" s="183" t="s">
        <v>123</v>
      </c>
      <c r="B63" s="201" t="s">
        <v>645</v>
      </c>
      <c r="C63" s="202" t="s">
        <v>46</v>
      </c>
      <c r="D63" s="214">
        <v>1</v>
      </c>
      <c r="E63" s="117"/>
      <c r="F63" s="115"/>
      <c r="G63" s="115"/>
      <c r="H63" s="115"/>
      <c r="I63" s="115"/>
      <c r="J63" s="142"/>
      <c r="K63" s="115"/>
      <c r="L63" s="115"/>
      <c r="M63" s="115"/>
      <c r="N63" s="115"/>
      <c r="O63" s="115"/>
    </row>
    <row r="64" spans="1:15" s="116" customFormat="1" ht="27" x14ac:dyDescent="0.2">
      <c r="A64" s="183" t="s">
        <v>124</v>
      </c>
      <c r="B64" s="201" t="s">
        <v>646</v>
      </c>
      <c r="C64" s="202" t="s">
        <v>46</v>
      </c>
      <c r="D64" s="214">
        <v>1</v>
      </c>
      <c r="E64" s="117"/>
      <c r="F64" s="115"/>
      <c r="G64" s="115"/>
      <c r="H64" s="115"/>
      <c r="I64" s="115"/>
      <c r="J64" s="142"/>
      <c r="K64" s="115"/>
      <c r="L64" s="115"/>
      <c r="M64" s="115"/>
      <c r="N64" s="115"/>
      <c r="O64" s="115"/>
    </row>
    <row r="65" spans="1:15" s="116" customFormat="1" ht="27" x14ac:dyDescent="0.2">
      <c r="A65" s="183" t="s">
        <v>125</v>
      </c>
      <c r="B65" s="201" t="s">
        <v>647</v>
      </c>
      <c r="C65" s="202" t="s">
        <v>46</v>
      </c>
      <c r="D65" s="214">
        <v>1</v>
      </c>
      <c r="E65" s="117"/>
      <c r="F65" s="115"/>
      <c r="G65" s="115"/>
      <c r="H65" s="115"/>
      <c r="I65" s="115"/>
      <c r="J65" s="142"/>
      <c r="K65" s="115"/>
      <c r="L65" s="115"/>
      <c r="M65" s="115"/>
      <c r="N65" s="115"/>
      <c r="O65" s="115"/>
    </row>
    <row r="66" spans="1:15" s="116" customFormat="1" ht="27" x14ac:dyDescent="0.2">
      <c r="A66" s="183" t="s">
        <v>126</v>
      </c>
      <c r="B66" s="201" t="s">
        <v>648</v>
      </c>
      <c r="C66" s="202" t="s">
        <v>46</v>
      </c>
      <c r="D66" s="214">
        <v>1</v>
      </c>
      <c r="E66" s="117"/>
      <c r="F66" s="115"/>
      <c r="G66" s="115"/>
      <c r="H66" s="115"/>
      <c r="I66" s="115"/>
      <c r="J66" s="142"/>
      <c r="K66" s="115"/>
      <c r="L66" s="115"/>
      <c r="M66" s="115"/>
      <c r="N66" s="115"/>
      <c r="O66" s="115"/>
    </row>
    <row r="67" spans="1:15" s="116" customFormat="1" ht="38.25" x14ac:dyDescent="0.2">
      <c r="A67" s="183" t="s">
        <v>127</v>
      </c>
      <c r="B67" s="204" t="s">
        <v>520</v>
      </c>
      <c r="C67" s="202" t="s">
        <v>46</v>
      </c>
      <c r="D67" s="214">
        <v>3</v>
      </c>
      <c r="E67" s="117"/>
      <c r="F67" s="115"/>
      <c r="G67" s="115"/>
      <c r="H67" s="115"/>
      <c r="I67" s="115"/>
      <c r="J67" s="142"/>
      <c r="K67" s="115"/>
      <c r="L67" s="115"/>
      <c r="M67" s="115"/>
      <c r="N67" s="115"/>
      <c r="O67" s="115"/>
    </row>
    <row r="68" spans="1:15" s="116" customFormat="1" ht="38.25" x14ac:dyDescent="0.2">
      <c r="A68" s="183" t="s">
        <v>128</v>
      </c>
      <c r="B68" s="201" t="s">
        <v>458</v>
      </c>
      <c r="C68" s="208" t="s">
        <v>46</v>
      </c>
      <c r="D68" s="214">
        <v>50</v>
      </c>
      <c r="E68" s="117"/>
      <c r="F68" s="115"/>
      <c r="G68" s="115"/>
      <c r="H68" s="115"/>
      <c r="I68" s="115"/>
      <c r="J68" s="142"/>
      <c r="K68" s="115"/>
      <c r="L68" s="115"/>
      <c r="M68" s="115"/>
      <c r="N68" s="115"/>
      <c r="O68" s="115"/>
    </row>
    <row r="69" spans="1:15" s="116" customFormat="1" ht="45" x14ac:dyDescent="0.2">
      <c r="A69" s="188" t="s">
        <v>162</v>
      </c>
      <c r="B69" s="217" t="s">
        <v>369</v>
      </c>
      <c r="C69" s="218"/>
      <c r="D69" s="219"/>
      <c r="E69" s="117"/>
      <c r="F69" s="115"/>
      <c r="G69" s="115"/>
      <c r="H69" s="115"/>
      <c r="I69" s="115"/>
      <c r="J69" s="142"/>
      <c r="K69" s="115"/>
      <c r="L69" s="115"/>
      <c r="M69" s="115"/>
      <c r="N69" s="115"/>
      <c r="O69" s="115"/>
    </row>
    <row r="70" spans="1:15" s="116" customFormat="1" ht="51" x14ac:dyDescent="0.2">
      <c r="A70" s="192" t="s">
        <v>129</v>
      </c>
      <c r="B70" s="201" t="s">
        <v>370</v>
      </c>
      <c r="C70" s="208" t="s">
        <v>45</v>
      </c>
      <c r="D70" s="230">
        <v>4.7</v>
      </c>
      <c r="E70" s="117"/>
      <c r="F70" s="115"/>
      <c r="G70" s="115"/>
      <c r="H70" s="140"/>
      <c r="I70" s="115"/>
      <c r="J70" s="142"/>
      <c r="K70" s="115"/>
      <c r="L70" s="115"/>
      <c r="M70" s="115"/>
      <c r="N70" s="115"/>
      <c r="O70" s="115"/>
    </row>
    <row r="71" spans="1:15" s="116" customFormat="1" ht="51" x14ac:dyDescent="0.2">
      <c r="A71" s="192" t="s">
        <v>130</v>
      </c>
      <c r="B71" s="201" t="s">
        <v>237</v>
      </c>
      <c r="C71" s="208" t="s">
        <v>45</v>
      </c>
      <c r="D71" s="230">
        <v>45.2</v>
      </c>
      <c r="E71" s="117"/>
      <c r="F71" s="115"/>
      <c r="G71" s="115"/>
      <c r="H71" s="140"/>
      <c r="I71" s="115"/>
      <c r="J71" s="142"/>
      <c r="K71" s="115"/>
      <c r="L71" s="115"/>
      <c r="M71" s="115"/>
      <c r="N71" s="115"/>
      <c r="O71" s="115"/>
    </row>
    <row r="72" spans="1:15" s="116" customFormat="1" ht="51" x14ac:dyDescent="0.2">
      <c r="A72" s="192" t="s">
        <v>131</v>
      </c>
      <c r="B72" s="201" t="s">
        <v>371</v>
      </c>
      <c r="C72" s="208" t="s">
        <v>45</v>
      </c>
      <c r="D72" s="230">
        <v>34.799999999999997</v>
      </c>
      <c r="E72" s="117"/>
      <c r="F72" s="115"/>
      <c r="G72" s="115"/>
      <c r="H72" s="115"/>
      <c r="I72" s="115"/>
      <c r="J72" s="142"/>
      <c r="K72" s="115"/>
      <c r="L72" s="115"/>
      <c r="M72" s="115"/>
      <c r="N72" s="115"/>
      <c r="O72" s="115"/>
    </row>
    <row r="73" spans="1:15" s="116" customFormat="1" ht="51" x14ac:dyDescent="0.2">
      <c r="A73" s="192" t="s">
        <v>132</v>
      </c>
      <c r="B73" s="201" t="s">
        <v>372</v>
      </c>
      <c r="C73" s="208" t="s">
        <v>45</v>
      </c>
      <c r="D73" s="230">
        <v>22.1</v>
      </c>
      <c r="E73" s="117"/>
      <c r="F73" s="115"/>
      <c r="G73" s="115"/>
      <c r="H73" s="115"/>
      <c r="I73" s="115"/>
      <c r="J73" s="142"/>
      <c r="K73" s="115"/>
      <c r="L73" s="115"/>
      <c r="M73" s="115"/>
      <c r="N73" s="115"/>
      <c r="O73" s="115"/>
    </row>
    <row r="74" spans="1:15" s="116" customFormat="1" ht="51" x14ac:dyDescent="0.2">
      <c r="A74" s="192" t="s">
        <v>133</v>
      </c>
      <c r="B74" s="201" t="s">
        <v>335</v>
      </c>
      <c r="C74" s="208" t="s">
        <v>45</v>
      </c>
      <c r="D74" s="230">
        <v>98.9</v>
      </c>
      <c r="E74" s="117"/>
      <c r="F74" s="115"/>
      <c r="G74" s="115"/>
      <c r="H74" s="115"/>
      <c r="I74" s="115"/>
      <c r="J74" s="142"/>
      <c r="K74" s="115"/>
      <c r="L74" s="115"/>
      <c r="M74" s="115"/>
      <c r="N74" s="115"/>
      <c r="O74" s="115"/>
    </row>
    <row r="75" spans="1:15" s="116" customFormat="1" ht="51" x14ac:dyDescent="0.2">
      <c r="A75" s="192" t="s">
        <v>134</v>
      </c>
      <c r="B75" s="201" t="s">
        <v>240</v>
      </c>
      <c r="C75" s="208" t="s">
        <v>45</v>
      </c>
      <c r="D75" s="230">
        <v>276.89999999999998</v>
      </c>
      <c r="E75" s="144"/>
      <c r="F75" s="115"/>
      <c r="G75" s="142"/>
      <c r="H75" s="142"/>
      <c r="I75" s="142"/>
      <c r="J75" s="142"/>
      <c r="K75" s="115"/>
      <c r="L75" s="115"/>
      <c r="M75" s="115"/>
      <c r="N75" s="115"/>
      <c r="O75" s="115"/>
    </row>
    <row r="76" spans="1:15" s="116" customFormat="1" ht="114.75" x14ac:dyDescent="0.2">
      <c r="A76" s="192" t="s">
        <v>135</v>
      </c>
      <c r="B76" s="201" t="s">
        <v>242</v>
      </c>
      <c r="C76" s="208" t="s">
        <v>23</v>
      </c>
      <c r="D76" s="203">
        <v>5</v>
      </c>
      <c r="E76" s="144"/>
      <c r="F76" s="115"/>
      <c r="G76" s="142"/>
      <c r="H76" s="142"/>
      <c r="I76" s="142"/>
      <c r="J76" s="142"/>
      <c r="K76" s="115"/>
      <c r="L76" s="115"/>
      <c r="M76" s="115"/>
      <c r="N76" s="115"/>
      <c r="O76" s="115"/>
    </row>
    <row r="77" spans="1:15" s="116" customFormat="1" ht="114.75" x14ac:dyDescent="0.2">
      <c r="A77" s="192" t="s">
        <v>136</v>
      </c>
      <c r="B77" s="201" t="s">
        <v>243</v>
      </c>
      <c r="C77" s="208" t="s">
        <v>23</v>
      </c>
      <c r="D77" s="203">
        <v>7</v>
      </c>
      <c r="E77" s="144"/>
      <c r="F77" s="115"/>
      <c r="G77" s="142"/>
      <c r="H77" s="142"/>
      <c r="I77" s="142"/>
      <c r="J77" s="142"/>
      <c r="K77" s="115"/>
      <c r="L77" s="115"/>
      <c r="M77" s="115"/>
      <c r="N77" s="115"/>
      <c r="O77" s="115"/>
    </row>
    <row r="78" spans="1:15" s="116" customFormat="1" ht="25.5" x14ac:dyDescent="0.2">
      <c r="A78" s="192" t="s">
        <v>137</v>
      </c>
      <c r="B78" s="204" t="s">
        <v>622</v>
      </c>
      <c r="C78" s="208" t="s">
        <v>46</v>
      </c>
      <c r="D78" s="231">
        <v>12</v>
      </c>
      <c r="E78" s="144"/>
      <c r="F78" s="115"/>
      <c r="G78" s="142"/>
      <c r="H78" s="142"/>
      <c r="I78" s="142"/>
      <c r="J78" s="142"/>
      <c r="K78" s="115"/>
      <c r="L78" s="115"/>
      <c r="M78" s="115"/>
      <c r="N78" s="115"/>
      <c r="O78" s="115"/>
    </row>
    <row r="79" spans="1:15" s="116" customFormat="1" ht="25.5" x14ac:dyDescent="0.2">
      <c r="A79" s="192" t="s">
        <v>138</v>
      </c>
      <c r="B79" s="210" t="s">
        <v>247</v>
      </c>
      <c r="C79" s="208" t="s">
        <v>45</v>
      </c>
      <c r="D79" s="203">
        <v>482.6</v>
      </c>
      <c r="E79" s="144"/>
      <c r="F79" s="115"/>
      <c r="G79" s="142"/>
      <c r="H79" s="142"/>
      <c r="I79" s="142"/>
      <c r="J79" s="142"/>
      <c r="K79" s="115"/>
      <c r="L79" s="115"/>
      <c r="M79" s="115"/>
      <c r="N79" s="115"/>
      <c r="O79" s="115"/>
    </row>
    <row r="80" spans="1:15" s="116" customFormat="1" x14ac:dyDescent="0.2">
      <c r="A80" s="192" t="s">
        <v>139</v>
      </c>
      <c r="B80" s="210" t="s">
        <v>248</v>
      </c>
      <c r="C80" s="208" t="s">
        <v>45</v>
      </c>
      <c r="D80" s="203">
        <v>482.6</v>
      </c>
      <c r="E80" s="144"/>
      <c r="F80" s="115"/>
      <c r="G80" s="142"/>
      <c r="H80" s="142"/>
      <c r="I80" s="142"/>
      <c r="J80" s="142"/>
      <c r="K80" s="115"/>
      <c r="L80" s="115"/>
      <c r="M80" s="115"/>
      <c r="N80" s="115"/>
      <c r="O80" s="115"/>
    </row>
    <row r="81" spans="1:15" s="116" customFormat="1" x14ac:dyDescent="0.2">
      <c r="A81" s="192" t="s">
        <v>140</v>
      </c>
      <c r="B81" s="210" t="s">
        <v>249</v>
      </c>
      <c r="C81" s="208" t="s">
        <v>45</v>
      </c>
      <c r="D81" s="203">
        <v>482.6</v>
      </c>
      <c r="E81" s="144"/>
      <c r="F81" s="115"/>
      <c r="G81" s="142"/>
      <c r="H81" s="142"/>
      <c r="I81" s="142"/>
      <c r="J81" s="142"/>
      <c r="K81" s="115"/>
      <c r="L81" s="115"/>
      <c r="M81" s="115"/>
      <c r="N81" s="115"/>
      <c r="O81" s="115"/>
    </row>
    <row r="82" spans="1:15" s="116" customFormat="1" ht="51" x14ac:dyDescent="0.2">
      <c r="A82" s="192" t="s">
        <v>303</v>
      </c>
      <c r="B82" s="210" t="s">
        <v>217</v>
      </c>
      <c r="C82" s="208" t="s">
        <v>184</v>
      </c>
      <c r="D82" s="203">
        <v>4</v>
      </c>
      <c r="E82" s="144"/>
      <c r="F82" s="115"/>
      <c r="G82" s="142"/>
      <c r="H82" s="142"/>
      <c r="I82" s="142"/>
      <c r="J82" s="142"/>
      <c r="K82" s="115"/>
      <c r="L82" s="115"/>
      <c r="M82" s="115"/>
      <c r="N82" s="115"/>
      <c r="O82" s="115"/>
    </row>
    <row r="83" spans="1:15" s="116" customFormat="1" ht="25.5" x14ac:dyDescent="0.2">
      <c r="A83" s="192" t="s">
        <v>380</v>
      </c>
      <c r="B83" s="210" t="s">
        <v>261</v>
      </c>
      <c r="C83" s="208" t="s">
        <v>46</v>
      </c>
      <c r="D83" s="203">
        <v>16</v>
      </c>
      <c r="E83" s="144"/>
      <c r="F83" s="115"/>
      <c r="G83" s="142"/>
      <c r="H83" s="142"/>
      <c r="I83" s="142"/>
      <c r="J83" s="142"/>
      <c r="K83" s="115"/>
      <c r="L83" s="115"/>
      <c r="M83" s="115"/>
      <c r="N83" s="115"/>
      <c r="O83" s="115"/>
    </row>
    <row r="84" spans="1:15" s="116" customFormat="1" ht="25.5" x14ac:dyDescent="0.2">
      <c r="A84" s="192" t="s">
        <v>381</v>
      </c>
      <c r="B84" s="210" t="s">
        <v>373</v>
      </c>
      <c r="C84" s="208" t="s">
        <v>46</v>
      </c>
      <c r="D84" s="203">
        <v>1</v>
      </c>
      <c r="E84" s="144"/>
      <c r="F84" s="115"/>
      <c r="G84" s="142"/>
      <c r="H84" s="142"/>
      <c r="I84" s="142"/>
      <c r="J84" s="142"/>
      <c r="K84" s="115"/>
      <c r="L84" s="115"/>
      <c r="M84" s="115"/>
      <c r="N84" s="115"/>
      <c r="O84" s="115"/>
    </row>
    <row r="85" spans="1:15" s="116" customFormat="1" ht="38.25" x14ac:dyDescent="0.2">
      <c r="A85" s="192" t="s">
        <v>649</v>
      </c>
      <c r="B85" s="204" t="s">
        <v>527</v>
      </c>
      <c r="C85" s="208" t="s">
        <v>46</v>
      </c>
      <c r="D85" s="203">
        <v>6</v>
      </c>
      <c r="E85" s="144"/>
      <c r="F85" s="115"/>
      <c r="G85" s="142"/>
      <c r="H85" s="142"/>
      <c r="I85" s="142"/>
      <c r="J85" s="142"/>
      <c r="K85" s="115"/>
      <c r="L85" s="115"/>
      <c r="M85" s="115"/>
      <c r="N85" s="115"/>
      <c r="O85" s="115"/>
    </row>
    <row r="86" spans="1:15" s="116" customFormat="1" ht="38.25" x14ac:dyDescent="0.2">
      <c r="A86" s="192" t="s">
        <v>650</v>
      </c>
      <c r="B86" s="204" t="s">
        <v>628</v>
      </c>
      <c r="C86" s="208" t="s">
        <v>46</v>
      </c>
      <c r="D86" s="203">
        <v>1</v>
      </c>
      <c r="E86" s="144"/>
      <c r="F86" s="115"/>
      <c r="G86" s="142"/>
      <c r="H86" s="142"/>
      <c r="I86" s="142"/>
      <c r="J86" s="142"/>
      <c r="K86" s="115"/>
      <c r="L86" s="115"/>
      <c r="M86" s="115"/>
      <c r="N86" s="115"/>
      <c r="O86" s="115"/>
    </row>
    <row r="87" spans="1:15" s="116" customFormat="1" ht="38.25" x14ac:dyDescent="0.2">
      <c r="A87" s="192" t="s">
        <v>651</v>
      </c>
      <c r="B87" s="204" t="s">
        <v>528</v>
      </c>
      <c r="C87" s="208" t="s">
        <v>46</v>
      </c>
      <c r="D87" s="230">
        <v>12</v>
      </c>
      <c r="E87" s="144"/>
      <c r="F87" s="115"/>
      <c r="G87" s="142"/>
      <c r="H87" s="142"/>
      <c r="I87" s="142"/>
      <c r="J87" s="142"/>
      <c r="K87" s="115"/>
      <c r="L87" s="115"/>
      <c r="M87" s="115"/>
      <c r="N87" s="115"/>
      <c r="O87" s="115"/>
    </row>
    <row r="88" spans="1:15" s="116" customFormat="1" ht="38.25" x14ac:dyDescent="0.2">
      <c r="A88" s="192" t="s">
        <v>652</v>
      </c>
      <c r="B88" s="204" t="s">
        <v>529</v>
      </c>
      <c r="C88" s="208" t="s">
        <v>46</v>
      </c>
      <c r="D88" s="230">
        <v>17</v>
      </c>
      <c r="E88" s="144"/>
      <c r="F88" s="115"/>
      <c r="G88" s="142"/>
      <c r="H88" s="142"/>
      <c r="I88" s="142"/>
      <c r="J88" s="142"/>
      <c r="K88" s="115"/>
      <c r="L88" s="115"/>
      <c r="M88" s="115"/>
      <c r="N88" s="115"/>
      <c r="O88" s="115"/>
    </row>
    <row r="89" spans="1:15" s="116" customFormat="1" ht="25.5" x14ac:dyDescent="0.2">
      <c r="A89" s="192" t="s">
        <v>653</v>
      </c>
      <c r="B89" s="223" t="s">
        <v>533</v>
      </c>
      <c r="C89" s="202" t="s">
        <v>46</v>
      </c>
      <c r="D89" s="236">
        <v>6</v>
      </c>
      <c r="E89" s="144"/>
      <c r="F89" s="115"/>
      <c r="G89" s="142"/>
      <c r="H89" s="142"/>
      <c r="I89" s="142"/>
      <c r="J89" s="142"/>
      <c r="K89" s="115"/>
      <c r="L89" s="115"/>
      <c r="M89" s="115"/>
      <c r="N89" s="115"/>
      <c r="O89" s="115"/>
    </row>
    <row r="90" spans="1:15" s="116" customFormat="1" ht="25.5" x14ac:dyDescent="0.2">
      <c r="A90" s="192" t="s">
        <v>654</v>
      </c>
      <c r="B90" s="223" t="s">
        <v>629</v>
      </c>
      <c r="C90" s="202" t="s">
        <v>46</v>
      </c>
      <c r="D90" s="236">
        <v>1</v>
      </c>
      <c r="E90" s="144"/>
      <c r="F90" s="115"/>
      <c r="G90" s="142"/>
      <c r="H90" s="142"/>
      <c r="I90" s="142"/>
      <c r="J90" s="142"/>
      <c r="K90" s="115"/>
      <c r="L90" s="115"/>
      <c r="M90" s="115"/>
      <c r="N90" s="115"/>
      <c r="O90" s="115"/>
    </row>
    <row r="91" spans="1:15" s="116" customFormat="1" ht="25.5" x14ac:dyDescent="0.2">
      <c r="A91" s="192" t="s">
        <v>655</v>
      </c>
      <c r="B91" s="223" t="s">
        <v>534</v>
      </c>
      <c r="C91" s="202" t="s">
        <v>46</v>
      </c>
      <c r="D91" s="236">
        <v>1</v>
      </c>
      <c r="E91" s="144"/>
      <c r="F91" s="115"/>
      <c r="G91" s="142"/>
      <c r="H91" s="142"/>
      <c r="I91" s="142"/>
      <c r="J91" s="142"/>
      <c r="K91" s="115"/>
      <c r="L91" s="115"/>
      <c r="M91" s="115"/>
      <c r="N91" s="115"/>
      <c r="O91" s="115"/>
    </row>
    <row r="92" spans="1:15" s="116" customFormat="1" ht="45" x14ac:dyDescent="0.2">
      <c r="A92" s="188" t="s">
        <v>163</v>
      </c>
      <c r="B92" s="188" t="s">
        <v>374</v>
      </c>
      <c r="C92" s="218"/>
      <c r="D92" s="219"/>
      <c r="E92" s="144"/>
      <c r="F92" s="115"/>
      <c r="G92" s="142"/>
      <c r="H92" s="142"/>
      <c r="I92" s="142"/>
      <c r="J92" s="142"/>
      <c r="K92" s="115"/>
      <c r="L92" s="115"/>
      <c r="M92" s="115"/>
      <c r="N92" s="115"/>
      <c r="O92" s="115"/>
    </row>
    <row r="93" spans="1:15" s="116" customFormat="1" ht="38.25" x14ac:dyDescent="0.2">
      <c r="A93" s="195" t="s">
        <v>141</v>
      </c>
      <c r="B93" s="204" t="s">
        <v>375</v>
      </c>
      <c r="C93" s="202" t="s">
        <v>45</v>
      </c>
      <c r="D93" s="232">
        <v>252.6</v>
      </c>
      <c r="E93" s="144"/>
      <c r="F93" s="115"/>
      <c r="G93" s="142"/>
      <c r="H93" s="142"/>
      <c r="I93" s="142"/>
      <c r="J93" s="142"/>
      <c r="K93" s="115"/>
      <c r="L93" s="115"/>
      <c r="M93" s="115"/>
      <c r="N93" s="115"/>
      <c r="O93" s="115"/>
    </row>
    <row r="94" spans="1:15" s="116" customFormat="1" ht="76.5" x14ac:dyDescent="0.2">
      <c r="A94" s="265" t="s">
        <v>142</v>
      </c>
      <c r="B94" s="201" t="s">
        <v>656</v>
      </c>
      <c r="C94" s="208" t="s">
        <v>23</v>
      </c>
      <c r="D94" s="203">
        <v>1</v>
      </c>
      <c r="E94" s="144"/>
      <c r="F94" s="115"/>
      <c r="G94" s="142"/>
      <c r="H94" s="142"/>
      <c r="I94" s="142"/>
      <c r="J94" s="142"/>
      <c r="K94" s="115"/>
      <c r="L94" s="115"/>
      <c r="M94" s="115"/>
      <c r="N94" s="115"/>
      <c r="O94" s="115"/>
    </row>
    <row r="95" spans="1:15" s="116" customFormat="1" ht="38.25" x14ac:dyDescent="0.2">
      <c r="A95" s="267"/>
      <c r="B95" s="207" t="s">
        <v>379</v>
      </c>
      <c r="C95" s="208" t="s">
        <v>23</v>
      </c>
      <c r="D95" s="203">
        <v>2</v>
      </c>
      <c r="E95" s="144"/>
      <c r="F95" s="115"/>
      <c r="G95" s="142"/>
      <c r="H95" s="142"/>
      <c r="I95" s="142"/>
      <c r="J95" s="142"/>
      <c r="K95" s="115"/>
      <c r="L95" s="115"/>
      <c r="M95" s="115"/>
      <c r="N95" s="115"/>
      <c r="O95" s="115"/>
    </row>
    <row r="96" spans="1:15" s="116" customFormat="1" ht="25.5" x14ac:dyDescent="0.2">
      <c r="A96" s="267"/>
      <c r="B96" s="207" t="s">
        <v>279</v>
      </c>
      <c r="C96" s="202" t="s">
        <v>46</v>
      </c>
      <c r="D96" s="232">
        <v>1</v>
      </c>
      <c r="E96" s="144"/>
      <c r="F96" s="115"/>
      <c r="G96" s="142"/>
      <c r="H96" s="142"/>
      <c r="I96" s="142"/>
      <c r="J96" s="142"/>
      <c r="K96" s="115"/>
      <c r="L96" s="115"/>
      <c r="M96" s="115"/>
      <c r="N96" s="115"/>
      <c r="O96" s="115"/>
    </row>
    <row r="97" spans="1:15" s="116" customFormat="1" ht="25.5" x14ac:dyDescent="0.2">
      <c r="A97" s="267"/>
      <c r="B97" s="207" t="s">
        <v>280</v>
      </c>
      <c r="C97" s="202" t="s">
        <v>46</v>
      </c>
      <c r="D97" s="232">
        <v>1</v>
      </c>
      <c r="E97" s="144"/>
      <c r="F97" s="115"/>
      <c r="G97" s="142"/>
      <c r="H97" s="142"/>
      <c r="I97" s="142"/>
      <c r="J97" s="142"/>
      <c r="K97" s="115"/>
      <c r="L97" s="115"/>
      <c r="M97" s="115"/>
      <c r="N97" s="115"/>
      <c r="O97" s="115"/>
    </row>
    <row r="98" spans="1:15" s="116" customFormat="1" x14ac:dyDescent="0.2">
      <c r="A98" s="267"/>
      <c r="B98" s="207" t="s">
        <v>281</v>
      </c>
      <c r="C98" s="202" t="s">
        <v>46</v>
      </c>
      <c r="D98" s="232">
        <v>1</v>
      </c>
      <c r="E98" s="144"/>
      <c r="F98" s="115"/>
      <c r="G98" s="142"/>
      <c r="H98" s="142"/>
      <c r="I98" s="142"/>
      <c r="J98" s="142"/>
      <c r="K98" s="115"/>
      <c r="L98" s="115"/>
      <c r="M98" s="115"/>
      <c r="N98" s="115"/>
      <c r="O98" s="115"/>
    </row>
    <row r="99" spans="1:15" s="116" customFormat="1" x14ac:dyDescent="0.2">
      <c r="A99" s="267"/>
      <c r="B99" s="207" t="s">
        <v>282</v>
      </c>
      <c r="C99" s="202" t="s">
        <v>46</v>
      </c>
      <c r="D99" s="232">
        <v>2</v>
      </c>
      <c r="E99" s="144"/>
      <c r="F99" s="115"/>
      <c r="G99" s="142"/>
      <c r="H99" s="142"/>
      <c r="I99" s="142"/>
      <c r="J99" s="142"/>
      <c r="K99" s="115"/>
      <c r="L99" s="115"/>
      <c r="M99" s="115"/>
      <c r="N99" s="115"/>
      <c r="O99" s="115"/>
    </row>
    <row r="100" spans="1:15" s="116" customFormat="1" ht="25.5" x14ac:dyDescent="0.2">
      <c r="A100" s="267"/>
      <c r="B100" s="207" t="s">
        <v>283</v>
      </c>
      <c r="C100" s="202" t="s">
        <v>46</v>
      </c>
      <c r="D100" s="232">
        <v>4</v>
      </c>
      <c r="E100" s="144"/>
      <c r="F100" s="115"/>
      <c r="G100" s="142"/>
      <c r="H100" s="142"/>
      <c r="I100" s="142"/>
      <c r="J100" s="142"/>
      <c r="K100" s="115"/>
      <c r="L100" s="115"/>
      <c r="M100" s="115"/>
      <c r="N100" s="115"/>
      <c r="O100" s="115"/>
    </row>
    <row r="101" spans="1:15" s="116" customFormat="1" ht="25.5" x14ac:dyDescent="0.2">
      <c r="A101" s="267"/>
      <c r="B101" s="207" t="s">
        <v>284</v>
      </c>
      <c r="C101" s="202" t="s">
        <v>23</v>
      </c>
      <c r="D101" s="232">
        <v>1</v>
      </c>
      <c r="E101" s="144"/>
      <c r="F101" s="115"/>
      <c r="G101" s="142"/>
      <c r="H101" s="142"/>
      <c r="I101" s="142"/>
      <c r="J101" s="142"/>
      <c r="K101" s="115"/>
      <c r="L101" s="115"/>
      <c r="M101" s="115"/>
      <c r="N101" s="115"/>
      <c r="O101" s="115"/>
    </row>
    <row r="102" spans="1:15" s="116" customFormat="1" x14ac:dyDescent="0.2">
      <c r="A102" s="267"/>
      <c r="B102" s="207" t="s">
        <v>285</v>
      </c>
      <c r="C102" s="202" t="s">
        <v>23</v>
      </c>
      <c r="D102" s="232">
        <v>1</v>
      </c>
      <c r="E102" s="144"/>
      <c r="F102" s="115"/>
      <c r="G102" s="142"/>
      <c r="H102" s="142"/>
      <c r="I102" s="142"/>
      <c r="J102" s="142"/>
      <c r="K102" s="115"/>
      <c r="L102" s="115"/>
      <c r="M102" s="115"/>
      <c r="N102" s="115"/>
      <c r="O102" s="115"/>
    </row>
    <row r="103" spans="1:15" s="116" customFormat="1" x14ac:dyDescent="0.2">
      <c r="A103" s="267"/>
      <c r="B103" s="207" t="s">
        <v>286</v>
      </c>
      <c r="C103" s="202" t="s">
        <v>46</v>
      </c>
      <c r="D103" s="231">
        <v>2</v>
      </c>
      <c r="E103" s="144"/>
      <c r="F103" s="115"/>
      <c r="G103" s="142"/>
      <c r="H103" s="142"/>
      <c r="I103" s="142"/>
      <c r="J103" s="142"/>
      <c r="K103" s="115"/>
      <c r="L103" s="115"/>
      <c r="M103" s="115"/>
      <c r="N103" s="115"/>
      <c r="O103" s="115"/>
    </row>
    <row r="104" spans="1:15" s="116" customFormat="1" x14ac:dyDescent="0.2">
      <c r="A104" s="267"/>
      <c r="B104" s="207" t="s">
        <v>287</v>
      </c>
      <c r="C104" s="202" t="s">
        <v>46</v>
      </c>
      <c r="D104" s="231">
        <v>2</v>
      </c>
      <c r="E104" s="144"/>
      <c r="F104" s="115"/>
      <c r="G104" s="142"/>
      <c r="H104" s="142"/>
      <c r="I104" s="142"/>
      <c r="J104" s="142"/>
      <c r="K104" s="115"/>
      <c r="L104" s="115"/>
      <c r="M104" s="115"/>
      <c r="N104" s="115"/>
      <c r="O104" s="115"/>
    </row>
    <row r="105" spans="1:15" s="116" customFormat="1" ht="25.5" x14ac:dyDescent="0.2">
      <c r="A105" s="267"/>
      <c r="B105" s="207" t="s">
        <v>288</v>
      </c>
      <c r="C105" s="202" t="s">
        <v>46</v>
      </c>
      <c r="D105" s="231">
        <v>1</v>
      </c>
      <c r="E105" s="144"/>
      <c r="F105" s="115"/>
      <c r="G105" s="142"/>
      <c r="H105" s="142"/>
      <c r="I105" s="142"/>
      <c r="J105" s="142"/>
      <c r="K105" s="115"/>
      <c r="L105" s="115"/>
      <c r="M105" s="115"/>
      <c r="N105" s="115"/>
      <c r="O105" s="115"/>
    </row>
    <row r="106" spans="1:15" s="116" customFormat="1" ht="38.25" x14ac:dyDescent="0.2">
      <c r="A106" s="267"/>
      <c r="B106" s="207" t="s">
        <v>289</v>
      </c>
      <c r="C106" s="202" t="s">
        <v>46</v>
      </c>
      <c r="D106" s="237">
        <v>1</v>
      </c>
      <c r="E106" s="144"/>
      <c r="F106" s="115"/>
      <c r="G106" s="142"/>
      <c r="H106" s="142"/>
      <c r="I106" s="142"/>
      <c r="J106" s="142"/>
      <c r="K106" s="115"/>
      <c r="L106" s="115"/>
      <c r="M106" s="115"/>
      <c r="N106" s="115"/>
      <c r="O106" s="115"/>
    </row>
    <row r="107" spans="1:15" s="116" customFormat="1" x14ac:dyDescent="0.2">
      <c r="A107" s="267"/>
      <c r="B107" s="207" t="s">
        <v>290</v>
      </c>
      <c r="C107" s="202" t="s">
        <v>46</v>
      </c>
      <c r="D107" s="237">
        <v>1</v>
      </c>
      <c r="E107" s="144"/>
      <c r="F107" s="115"/>
      <c r="G107" s="142"/>
      <c r="H107" s="142"/>
      <c r="I107" s="142"/>
      <c r="J107" s="142"/>
      <c r="K107" s="115"/>
      <c r="L107" s="115"/>
      <c r="M107" s="115"/>
      <c r="N107" s="115"/>
      <c r="O107" s="115"/>
    </row>
    <row r="108" spans="1:15" s="116" customFormat="1" x14ac:dyDescent="0.2">
      <c r="A108" s="267"/>
      <c r="B108" s="207" t="s">
        <v>291</v>
      </c>
      <c r="C108" s="202" t="s">
        <v>46</v>
      </c>
      <c r="D108" s="237">
        <v>1</v>
      </c>
      <c r="E108" s="144"/>
      <c r="F108" s="115"/>
      <c r="G108" s="142"/>
      <c r="H108" s="142"/>
      <c r="I108" s="142"/>
      <c r="J108" s="142"/>
      <c r="K108" s="115"/>
      <c r="L108" s="115"/>
      <c r="M108" s="115"/>
      <c r="N108" s="115"/>
      <c r="O108" s="115"/>
    </row>
    <row r="109" spans="1:15" s="116" customFormat="1" x14ac:dyDescent="0.2">
      <c r="A109" s="267"/>
      <c r="B109" s="207" t="s">
        <v>292</v>
      </c>
      <c r="C109" s="202" t="s">
        <v>46</v>
      </c>
      <c r="D109" s="237">
        <v>3</v>
      </c>
      <c r="E109" s="144"/>
      <c r="F109" s="115"/>
      <c r="G109" s="142"/>
      <c r="H109" s="142"/>
      <c r="I109" s="142"/>
      <c r="J109" s="142"/>
      <c r="K109" s="115"/>
      <c r="L109" s="115"/>
      <c r="M109" s="115"/>
      <c r="N109" s="115"/>
      <c r="O109" s="115"/>
    </row>
    <row r="110" spans="1:15" s="116" customFormat="1" ht="25.5" x14ac:dyDescent="0.2">
      <c r="A110" s="267"/>
      <c r="B110" s="207" t="s">
        <v>293</v>
      </c>
      <c r="C110" s="202" t="s">
        <v>46</v>
      </c>
      <c r="D110" s="237">
        <v>1</v>
      </c>
      <c r="E110" s="144"/>
      <c r="F110" s="115"/>
      <c r="G110" s="142"/>
      <c r="H110" s="142"/>
      <c r="I110" s="142"/>
      <c r="J110" s="142"/>
      <c r="K110" s="115"/>
      <c r="L110" s="115"/>
      <c r="M110" s="115"/>
      <c r="N110" s="115"/>
      <c r="O110" s="115"/>
    </row>
    <row r="111" spans="1:15" s="116" customFormat="1" x14ac:dyDescent="0.2">
      <c r="A111" s="267"/>
      <c r="B111" s="207" t="s">
        <v>294</v>
      </c>
      <c r="C111" s="202" t="s">
        <v>23</v>
      </c>
      <c r="D111" s="237">
        <v>1</v>
      </c>
      <c r="E111" s="144"/>
      <c r="F111" s="115"/>
      <c r="G111" s="142"/>
      <c r="H111" s="142"/>
      <c r="I111" s="142"/>
      <c r="J111" s="142"/>
      <c r="K111" s="115"/>
      <c r="L111" s="115"/>
      <c r="M111" s="115"/>
      <c r="N111" s="115"/>
      <c r="O111" s="115"/>
    </row>
    <row r="112" spans="1:15" s="116" customFormat="1" x14ac:dyDescent="0.2">
      <c r="A112" s="267"/>
      <c r="B112" s="207" t="s">
        <v>295</v>
      </c>
      <c r="C112" s="202" t="s">
        <v>46</v>
      </c>
      <c r="D112" s="237">
        <v>1</v>
      </c>
      <c r="E112" s="144"/>
      <c r="F112" s="115"/>
      <c r="G112" s="142"/>
      <c r="H112" s="142"/>
      <c r="I112" s="142"/>
      <c r="J112" s="142"/>
      <c r="K112" s="115"/>
      <c r="L112" s="115"/>
      <c r="M112" s="115"/>
      <c r="N112" s="115"/>
      <c r="O112" s="115"/>
    </row>
    <row r="113" spans="1:15" s="116" customFormat="1" x14ac:dyDescent="0.2">
      <c r="A113" s="267"/>
      <c r="B113" s="207" t="s">
        <v>296</v>
      </c>
      <c r="C113" s="202" t="s">
        <v>46</v>
      </c>
      <c r="D113" s="237">
        <v>1</v>
      </c>
      <c r="E113" s="144"/>
      <c r="F113" s="115"/>
      <c r="G113" s="142"/>
      <c r="H113" s="142"/>
      <c r="I113" s="142"/>
      <c r="J113" s="142"/>
      <c r="K113" s="115"/>
      <c r="L113" s="115"/>
      <c r="M113" s="115"/>
      <c r="N113" s="115"/>
      <c r="O113" s="115"/>
    </row>
    <row r="114" spans="1:15" s="116" customFormat="1" x14ac:dyDescent="0.2">
      <c r="A114" s="267"/>
      <c r="B114" s="207" t="s">
        <v>297</v>
      </c>
      <c r="C114" s="202" t="s">
        <v>46</v>
      </c>
      <c r="D114" s="237">
        <v>1</v>
      </c>
      <c r="E114" s="144"/>
      <c r="F114" s="115"/>
      <c r="G114" s="142"/>
      <c r="H114" s="142"/>
      <c r="I114" s="142"/>
      <c r="J114" s="142"/>
      <c r="K114" s="115"/>
      <c r="L114" s="115"/>
      <c r="M114" s="115"/>
      <c r="N114" s="115"/>
      <c r="O114" s="115"/>
    </row>
    <row r="115" spans="1:15" s="116" customFormat="1" x14ac:dyDescent="0.2">
      <c r="A115" s="267"/>
      <c r="B115" s="207" t="s">
        <v>540</v>
      </c>
      <c r="C115" s="202" t="s">
        <v>46</v>
      </c>
      <c r="D115" s="237">
        <v>1</v>
      </c>
      <c r="E115" s="144"/>
      <c r="F115" s="115"/>
      <c r="G115" s="142"/>
      <c r="H115" s="142"/>
      <c r="I115" s="142"/>
      <c r="J115" s="142"/>
      <c r="K115" s="115"/>
      <c r="L115" s="115"/>
      <c r="M115" s="115"/>
      <c r="N115" s="115"/>
      <c r="O115" s="115"/>
    </row>
    <row r="116" spans="1:15" s="116" customFormat="1" ht="25.5" x14ac:dyDescent="0.2">
      <c r="A116" s="267"/>
      <c r="B116" s="207" t="s">
        <v>298</v>
      </c>
      <c r="C116" s="202" t="s">
        <v>23</v>
      </c>
      <c r="D116" s="237">
        <v>1</v>
      </c>
      <c r="E116" s="144"/>
      <c r="F116" s="115"/>
      <c r="G116" s="142"/>
      <c r="H116" s="142"/>
      <c r="I116" s="142"/>
      <c r="J116" s="142"/>
      <c r="K116" s="115"/>
      <c r="L116" s="115"/>
      <c r="M116" s="115"/>
      <c r="N116" s="115"/>
      <c r="O116" s="115"/>
    </row>
    <row r="117" spans="1:15" s="116" customFormat="1" x14ac:dyDescent="0.2">
      <c r="A117" s="267"/>
      <c r="B117" s="207" t="s">
        <v>299</v>
      </c>
      <c r="C117" s="202" t="s">
        <v>46</v>
      </c>
      <c r="D117" s="237">
        <v>1</v>
      </c>
      <c r="E117" s="144"/>
      <c r="F117" s="115"/>
      <c r="G117" s="142"/>
      <c r="H117" s="142"/>
      <c r="I117" s="142"/>
      <c r="J117" s="142"/>
      <c r="K117" s="115"/>
      <c r="L117" s="115"/>
      <c r="M117" s="115"/>
      <c r="N117" s="115"/>
      <c r="O117" s="115"/>
    </row>
    <row r="118" spans="1:15" s="116" customFormat="1" x14ac:dyDescent="0.2">
      <c r="A118" s="267"/>
      <c r="B118" s="207" t="s">
        <v>300</v>
      </c>
      <c r="C118" s="202" t="s">
        <v>46</v>
      </c>
      <c r="D118" s="237">
        <v>1</v>
      </c>
      <c r="E118" s="144"/>
      <c r="F118" s="115"/>
      <c r="G118" s="142"/>
      <c r="H118" s="142"/>
      <c r="I118" s="142"/>
      <c r="J118" s="142"/>
      <c r="K118" s="115"/>
      <c r="L118" s="115"/>
      <c r="M118" s="115"/>
      <c r="N118" s="115"/>
      <c r="O118" s="115"/>
    </row>
    <row r="119" spans="1:15" s="116" customFormat="1" ht="38.25" x14ac:dyDescent="0.2">
      <c r="A119" s="267"/>
      <c r="B119" s="207" t="s">
        <v>301</v>
      </c>
      <c r="C119" s="202" t="s">
        <v>23</v>
      </c>
      <c r="D119" s="237">
        <v>2</v>
      </c>
      <c r="E119" s="144"/>
      <c r="F119" s="115"/>
      <c r="G119" s="142"/>
      <c r="H119" s="142"/>
      <c r="I119" s="142"/>
      <c r="J119" s="142"/>
      <c r="K119" s="115"/>
      <c r="L119" s="115"/>
      <c r="M119" s="115"/>
      <c r="N119" s="115"/>
      <c r="O119" s="115"/>
    </row>
    <row r="120" spans="1:15" s="116" customFormat="1" x14ac:dyDescent="0.2">
      <c r="A120" s="268"/>
      <c r="B120" s="207" t="s">
        <v>302</v>
      </c>
      <c r="C120" s="202" t="s">
        <v>23</v>
      </c>
      <c r="D120" s="237">
        <v>1</v>
      </c>
      <c r="E120" s="144"/>
      <c r="F120" s="115"/>
      <c r="G120" s="142"/>
      <c r="H120" s="142"/>
      <c r="I120" s="142"/>
      <c r="J120" s="142"/>
      <c r="K120" s="115"/>
      <c r="L120" s="115"/>
      <c r="M120" s="115"/>
      <c r="N120" s="115"/>
      <c r="O120" s="115"/>
    </row>
    <row r="121" spans="1:15" s="116" customFormat="1" ht="25.5" x14ac:dyDescent="0.2">
      <c r="A121" s="195" t="s">
        <v>143</v>
      </c>
      <c r="B121" s="204" t="s">
        <v>559</v>
      </c>
      <c r="C121" s="202" t="s">
        <v>46</v>
      </c>
      <c r="D121" s="231">
        <v>11</v>
      </c>
      <c r="E121" s="144"/>
      <c r="F121" s="115"/>
      <c r="G121" s="142"/>
      <c r="H121" s="142"/>
      <c r="I121" s="142"/>
      <c r="J121" s="142"/>
      <c r="K121" s="115"/>
      <c r="L121" s="115"/>
      <c r="M121" s="115"/>
      <c r="N121" s="115"/>
      <c r="O121" s="115"/>
    </row>
    <row r="122" spans="1:15" s="116" customFormat="1" ht="63.75" x14ac:dyDescent="0.2">
      <c r="A122" s="195" t="s">
        <v>144</v>
      </c>
      <c r="B122" s="221" t="s">
        <v>641</v>
      </c>
      <c r="C122" s="176" t="s">
        <v>499</v>
      </c>
      <c r="D122" s="233">
        <v>1</v>
      </c>
      <c r="E122" s="144"/>
      <c r="F122" s="115"/>
      <c r="G122" s="142"/>
      <c r="H122" s="142"/>
      <c r="I122" s="142"/>
      <c r="J122" s="142"/>
      <c r="K122" s="115"/>
      <c r="L122" s="115"/>
      <c r="M122" s="115"/>
      <c r="N122" s="115"/>
      <c r="O122" s="115"/>
    </row>
    <row r="123" spans="1:15" s="116" customFormat="1" ht="25.5" x14ac:dyDescent="0.2">
      <c r="A123" s="195" t="s">
        <v>145</v>
      </c>
      <c r="B123" s="204" t="s">
        <v>622</v>
      </c>
      <c r="C123" s="208" t="s">
        <v>46</v>
      </c>
      <c r="D123" s="231">
        <v>1</v>
      </c>
      <c r="E123" s="144"/>
      <c r="F123" s="115"/>
      <c r="G123" s="142"/>
      <c r="H123" s="142"/>
      <c r="I123" s="142"/>
      <c r="J123" s="142"/>
      <c r="K123" s="115"/>
      <c r="L123" s="115"/>
      <c r="M123" s="115"/>
      <c r="N123" s="115"/>
      <c r="O123" s="115"/>
    </row>
    <row r="124" spans="1:15" s="116" customFormat="1" ht="25.5" x14ac:dyDescent="0.2">
      <c r="A124" s="195" t="s">
        <v>146</v>
      </c>
      <c r="B124" s="204" t="s">
        <v>657</v>
      </c>
      <c r="C124" s="202" t="s">
        <v>23</v>
      </c>
      <c r="D124" s="231">
        <v>1</v>
      </c>
      <c r="E124" s="144"/>
      <c r="F124" s="115"/>
      <c r="G124" s="142"/>
      <c r="H124" s="142"/>
      <c r="I124" s="142"/>
      <c r="J124" s="142"/>
      <c r="K124" s="115"/>
      <c r="L124" s="115"/>
      <c r="M124" s="115"/>
      <c r="N124" s="115"/>
      <c r="O124" s="115"/>
    </row>
    <row r="125" spans="1:15" s="116" customFormat="1" ht="25.5" x14ac:dyDescent="0.2">
      <c r="A125" s="195" t="s">
        <v>147</v>
      </c>
      <c r="B125" s="210" t="s">
        <v>253</v>
      </c>
      <c r="C125" s="208" t="s">
        <v>45</v>
      </c>
      <c r="D125" s="203">
        <v>252.6</v>
      </c>
      <c r="E125" s="144"/>
      <c r="F125" s="115"/>
      <c r="G125" s="142"/>
      <c r="H125" s="142"/>
      <c r="I125" s="142"/>
      <c r="J125" s="142"/>
      <c r="K125" s="115"/>
      <c r="L125" s="115"/>
      <c r="M125" s="115"/>
      <c r="N125" s="115"/>
      <c r="O125" s="115"/>
    </row>
    <row r="126" spans="1:15" s="116" customFormat="1" x14ac:dyDescent="0.2">
      <c r="A126" s="195" t="s">
        <v>148</v>
      </c>
      <c r="B126" s="210" t="s">
        <v>249</v>
      </c>
      <c r="C126" s="208" t="s">
        <v>45</v>
      </c>
      <c r="D126" s="203">
        <v>252.6</v>
      </c>
      <c r="E126" s="144"/>
      <c r="F126" s="115"/>
      <c r="G126" s="142"/>
      <c r="H126" s="142"/>
      <c r="I126" s="142"/>
      <c r="J126" s="142"/>
      <c r="K126" s="115"/>
      <c r="L126" s="115"/>
      <c r="M126" s="115"/>
      <c r="N126" s="115"/>
      <c r="O126" s="115"/>
    </row>
    <row r="127" spans="1:15" s="116" customFormat="1" ht="51" x14ac:dyDescent="0.2">
      <c r="A127" s="195" t="s">
        <v>149</v>
      </c>
      <c r="B127" s="210" t="s">
        <v>217</v>
      </c>
      <c r="C127" s="208" t="s">
        <v>184</v>
      </c>
      <c r="D127" s="203">
        <v>10</v>
      </c>
      <c r="E127" s="144"/>
      <c r="F127" s="115"/>
      <c r="G127" s="142"/>
      <c r="H127" s="142"/>
      <c r="I127" s="142"/>
      <c r="J127" s="142"/>
      <c r="K127" s="115"/>
      <c r="L127" s="115"/>
      <c r="M127" s="115"/>
      <c r="N127" s="115"/>
      <c r="O127" s="115"/>
    </row>
    <row r="128" spans="1:15" s="116" customFormat="1" ht="25.5" x14ac:dyDescent="0.2">
      <c r="A128" s="195" t="s">
        <v>150</v>
      </c>
      <c r="B128" s="210" t="s">
        <v>376</v>
      </c>
      <c r="C128" s="183" t="s">
        <v>503</v>
      </c>
      <c r="D128" s="205">
        <v>1</v>
      </c>
      <c r="E128" s="144"/>
      <c r="F128" s="115"/>
      <c r="G128" s="142"/>
      <c r="H128" s="142"/>
      <c r="I128" s="142"/>
      <c r="J128" s="142"/>
      <c r="K128" s="115"/>
      <c r="L128" s="115"/>
      <c r="M128" s="115"/>
      <c r="N128" s="115"/>
      <c r="O128" s="115"/>
    </row>
    <row r="129" spans="1:15" s="116" customFormat="1" ht="27" x14ac:dyDescent="0.2">
      <c r="A129" s="195" t="s">
        <v>151</v>
      </c>
      <c r="B129" s="201" t="s">
        <v>658</v>
      </c>
      <c r="C129" s="202" t="s">
        <v>46</v>
      </c>
      <c r="D129" s="231">
        <v>1</v>
      </c>
      <c r="E129" s="144"/>
      <c r="F129" s="115"/>
      <c r="G129" s="142"/>
      <c r="H129" s="142"/>
      <c r="I129" s="142"/>
      <c r="J129" s="142"/>
      <c r="K129" s="115"/>
      <c r="L129" s="115"/>
      <c r="M129" s="115"/>
      <c r="N129" s="115"/>
      <c r="O129" s="115"/>
    </row>
    <row r="130" spans="1:15" s="116" customFormat="1" ht="27" x14ac:dyDescent="0.2">
      <c r="A130" s="195" t="s">
        <v>152</v>
      </c>
      <c r="B130" s="201" t="s">
        <v>659</v>
      </c>
      <c r="C130" s="202" t="s">
        <v>46</v>
      </c>
      <c r="D130" s="231">
        <v>1</v>
      </c>
      <c r="E130" s="144"/>
      <c r="F130" s="115"/>
      <c r="G130" s="142"/>
      <c r="H130" s="142"/>
      <c r="I130" s="142"/>
      <c r="J130" s="142"/>
      <c r="K130" s="115"/>
      <c r="L130" s="115"/>
      <c r="M130" s="115"/>
      <c r="N130" s="115"/>
      <c r="O130" s="115"/>
    </row>
    <row r="131" spans="1:15" s="116" customFormat="1" ht="27" x14ac:dyDescent="0.2">
      <c r="A131" s="195" t="s">
        <v>153</v>
      </c>
      <c r="B131" s="201" t="s">
        <v>660</v>
      </c>
      <c r="C131" s="202" t="s">
        <v>46</v>
      </c>
      <c r="D131" s="231">
        <v>1</v>
      </c>
      <c r="E131" s="144"/>
      <c r="F131" s="115"/>
      <c r="G131" s="142"/>
      <c r="H131" s="142"/>
      <c r="I131" s="142"/>
      <c r="J131" s="142"/>
      <c r="K131" s="115"/>
      <c r="L131" s="115"/>
      <c r="M131" s="115"/>
      <c r="N131" s="115"/>
      <c r="O131" s="115"/>
    </row>
    <row r="132" spans="1:15" s="116" customFormat="1" ht="27" x14ac:dyDescent="0.2">
      <c r="A132" s="195" t="s">
        <v>154</v>
      </c>
      <c r="B132" s="201" t="s">
        <v>661</v>
      </c>
      <c r="C132" s="202" t="s">
        <v>46</v>
      </c>
      <c r="D132" s="231">
        <v>1</v>
      </c>
      <c r="E132" s="144"/>
      <c r="F132" s="115"/>
      <c r="G132" s="142"/>
      <c r="H132" s="142"/>
      <c r="I132" s="142"/>
      <c r="J132" s="142"/>
      <c r="K132" s="115"/>
      <c r="L132" s="115"/>
      <c r="M132" s="115"/>
      <c r="N132" s="115"/>
      <c r="O132" s="115"/>
    </row>
    <row r="133" spans="1:15" s="116" customFormat="1" ht="27" x14ac:dyDescent="0.2">
      <c r="A133" s="195" t="s">
        <v>155</v>
      </c>
      <c r="B133" s="201" t="s">
        <v>662</v>
      </c>
      <c r="C133" s="202" t="s">
        <v>46</v>
      </c>
      <c r="D133" s="231">
        <v>1</v>
      </c>
      <c r="E133" s="144"/>
      <c r="F133" s="115"/>
      <c r="G133" s="142"/>
      <c r="H133" s="142"/>
      <c r="I133" s="142"/>
      <c r="J133" s="142"/>
      <c r="K133" s="115"/>
      <c r="L133" s="115"/>
      <c r="M133" s="115"/>
      <c r="N133" s="115"/>
      <c r="O133" s="115"/>
    </row>
    <row r="134" spans="1:15" s="116" customFormat="1" ht="27" x14ac:dyDescent="0.2">
      <c r="A134" s="195" t="s">
        <v>156</v>
      </c>
      <c r="B134" s="201" t="s">
        <v>637</v>
      </c>
      <c r="C134" s="202" t="s">
        <v>46</v>
      </c>
      <c r="D134" s="231">
        <v>3</v>
      </c>
      <c r="E134" s="144"/>
      <c r="F134" s="115"/>
      <c r="G134" s="142"/>
      <c r="H134" s="115"/>
      <c r="I134" s="142"/>
      <c r="J134" s="142"/>
      <c r="K134" s="115"/>
      <c r="L134" s="115"/>
      <c r="M134" s="115"/>
      <c r="N134" s="115"/>
      <c r="O134" s="115"/>
    </row>
    <row r="135" spans="1:15" s="116" customFormat="1" ht="27" x14ac:dyDescent="0.2">
      <c r="A135" s="195" t="s">
        <v>157</v>
      </c>
      <c r="B135" s="201" t="s">
        <v>663</v>
      </c>
      <c r="C135" s="202" t="s">
        <v>46</v>
      </c>
      <c r="D135" s="231">
        <v>1</v>
      </c>
      <c r="E135" s="117"/>
      <c r="F135" s="115"/>
      <c r="G135" s="115"/>
      <c r="H135" s="140"/>
      <c r="I135" s="115"/>
      <c r="J135" s="142"/>
      <c r="K135" s="115"/>
      <c r="L135" s="115"/>
      <c r="M135" s="115"/>
      <c r="N135" s="115"/>
      <c r="O135" s="115"/>
    </row>
    <row r="136" spans="1:15" s="116" customFormat="1" ht="27" x14ac:dyDescent="0.2">
      <c r="A136" s="195" t="s">
        <v>158</v>
      </c>
      <c r="B136" s="201" t="s">
        <v>664</v>
      </c>
      <c r="C136" s="202" t="s">
        <v>46</v>
      </c>
      <c r="D136" s="231">
        <v>1</v>
      </c>
      <c r="E136" s="117"/>
      <c r="F136" s="115"/>
      <c r="G136" s="115"/>
      <c r="H136" s="140"/>
      <c r="I136" s="115"/>
      <c r="J136" s="142"/>
      <c r="K136" s="115"/>
      <c r="L136" s="115"/>
      <c r="M136" s="115"/>
      <c r="N136" s="115"/>
      <c r="O136" s="115"/>
    </row>
    <row r="137" spans="1:15" s="106" customFormat="1" ht="27" x14ac:dyDescent="0.2">
      <c r="A137" s="195" t="s">
        <v>159</v>
      </c>
      <c r="B137" s="201" t="s">
        <v>665</v>
      </c>
      <c r="C137" s="202" t="s">
        <v>46</v>
      </c>
      <c r="D137" s="231">
        <v>1</v>
      </c>
      <c r="E137" s="103"/>
      <c r="F137" s="104"/>
      <c r="G137" s="105"/>
      <c r="H137" s="105"/>
      <c r="I137" s="105"/>
      <c r="J137" s="105"/>
      <c r="K137" s="105"/>
      <c r="L137" s="105"/>
      <c r="M137" s="105"/>
      <c r="N137" s="105"/>
      <c r="O137" s="104"/>
    </row>
    <row r="138" spans="1:15" s="116" customFormat="1" ht="30" x14ac:dyDescent="0.2">
      <c r="A138" s="188" t="s">
        <v>164</v>
      </c>
      <c r="B138" s="217" t="s">
        <v>377</v>
      </c>
      <c r="C138" s="218"/>
      <c r="D138" s="219"/>
      <c r="E138" s="113"/>
      <c r="F138" s="115"/>
      <c r="G138" s="115"/>
      <c r="H138" s="140"/>
      <c r="I138" s="115"/>
      <c r="J138" s="115"/>
      <c r="K138" s="115"/>
      <c r="L138" s="115"/>
      <c r="M138" s="115"/>
      <c r="N138" s="115"/>
      <c r="O138" s="115"/>
    </row>
    <row r="139" spans="1:15" s="116" customFormat="1" ht="25.5" x14ac:dyDescent="0.2">
      <c r="A139" s="234" t="s">
        <v>342</v>
      </c>
      <c r="B139" s="201" t="s">
        <v>378</v>
      </c>
      <c r="C139" s="208" t="s">
        <v>23</v>
      </c>
      <c r="D139" s="235">
        <v>1</v>
      </c>
      <c r="E139" s="113"/>
      <c r="F139" s="115"/>
      <c r="G139" s="115"/>
      <c r="H139" s="140"/>
      <c r="I139" s="115"/>
      <c r="J139" s="115"/>
      <c r="K139" s="115"/>
      <c r="L139" s="115"/>
      <c r="M139" s="115"/>
      <c r="N139" s="115"/>
      <c r="O139" s="115"/>
    </row>
    <row r="140" spans="1:15" s="116" customFormat="1" ht="114.75" x14ac:dyDescent="0.2">
      <c r="A140" s="234" t="s">
        <v>343</v>
      </c>
      <c r="B140" s="201" t="s">
        <v>336</v>
      </c>
      <c r="C140" s="208" t="s">
        <v>23</v>
      </c>
      <c r="D140" s="231">
        <v>1</v>
      </c>
      <c r="E140" s="113"/>
      <c r="F140" s="115"/>
      <c r="G140" s="115"/>
      <c r="H140" s="140"/>
      <c r="I140" s="115"/>
      <c r="J140" s="115"/>
      <c r="K140" s="115"/>
      <c r="L140" s="115"/>
      <c r="M140" s="115"/>
      <c r="N140" s="115"/>
      <c r="O140" s="115"/>
    </row>
    <row r="141" spans="1:15" s="106" customFormat="1" ht="38.25" x14ac:dyDescent="0.2">
      <c r="A141" s="234" t="s">
        <v>344</v>
      </c>
      <c r="B141" s="210" t="s">
        <v>187</v>
      </c>
      <c r="C141" s="211" t="s">
        <v>188</v>
      </c>
      <c r="D141" s="203">
        <v>10</v>
      </c>
      <c r="E141" s="113"/>
      <c r="F141" s="115"/>
      <c r="G141" s="115"/>
      <c r="H141" s="140"/>
      <c r="I141" s="115"/>
      <c r="J141" s="115"/>
      <c r="K141" s="115"/>
      <c r="L141" s="115"/>
      <c r="M141" s="115"/>
      <c r="N141" s="115"/>
      <c r="O141" s="115"/>
    </row>
    <row r="142" spans="1:15" s="82" customFormat="1" ht="51" x14ac:dyDescent="0.2">
      <c r="A142" s="234" t="s">
        <v>345</v>
      </c>
      <c r="B142" s="210" t="s">
        <v>189</v>
      </c>
      <c r="C142" s="211" t="s">
        <v>188</v>
      </c>
      <c r="D142" s="203">
        <v>10</v>
      </c>
      <c r="E142" s="113"/>
      <c r="F142" s="115"/>
      <c r="G142" s="115"/>
      <c r="H142" s="140"/>
      <c r="I142" s="115"/>
      <c r="J142" s="115"/>
      <c r="K142" s="115"/>
      <c r="L142" s="115"/>
      <c r="M142" s="115"/>
      <c r="N142" s="115"/>
      <c r="O142" s="115"/>
    </row>
    <row r="143" spans="1:15" s="106" customFormat="1" x14ac:dyDescent="0.2">
      <c r="A143" s="167"/>
      <c r="B143" s="161"/>
      <c r="C143" s="168"/>
      <c r="D143" s="169"/>
      <c r="E143" s="170"/>
      <c r="F143" s="171"/>
      <c r="G143" s="172"/>
      <c r="H143" s="173"/>
      <c r="I143" s="172"/>
      <c r="J143" s="173"/>
      <c r="K143" s="172"/>
      <c r="L143" s="173"/>
      <c r="M143" s="172"/>
      <c r="N143" s="173"/>
      <c r="O143" s="171"/>
    </row>
    <row r="144" spans="1:15" s="39" customFormat="1" x14ac:dyDescent="0.2">
      <c r="A144" s="40"/>
      <c r="B144" s="25" t="s">
        <v>0</v>
      </c>
      <c r="C144" s="41"/>
      <c r="D144" s="40"/>
      <c r="E144" s="42"/>
      <c r="F144" s="43"/>
      <c r="G144" s="45"/>
      <c r="H144" s="44"/>
      <c r="I144" s="45"/>
      <c r="J144" s="44"/>
      <c r="K144" s="45">
        <f>SUM(K11:K143)</f>
        <v>0</v>
      </c>
      <c r="L144" s="44">
        <f>SUM(L11:L143)</f>
        <v>0</v>
      </c>
      <c r="M144" s="45">
        <f>SUM(M11:M143)</f>
        <v>0</v>
      </c>
      <c r="N144" s="44">
        <f>SUM(N11:N143)</f>
        <v>0</v>
      </c>
      <c r="O144" s="70">
        <f>SUM(O11:O143)</f>
        <v>0</v>
      </c>
    </row>
    <row r="145" spans="2:15" x14ac:dyDescent="0.2">
      <c r="J145" s="15" t="s">
        <v>20</v>
      </c>
      <c r="K145" s="14"/>
      <c r="L145" s="14"/>
      <c r="M145" s="14">
        <f>M144*5%</f>
        <v>0</v>
      </c>
      <c r="N145" s="14"/>
      <c r="O145" s="46">
        <f>M145</f>
        <v>0</v>
      </c>
    </row>
    <row r="146" spans="2:15" x14ac:dyDescent="0.2">
      <c r="J146" s="15" t="s">
        <v>14</v>
      </c>
      <c r="K146" s="47">
        <f>SUM(K144:K145)</f>
        <v>0</v>
      </c>
      <c r="L146" s="47">
        <f>SUM(L144:L145)</f>
        <v>0</v>
      </c>
      <c r="M146" s="47">
        <f>SUM(M144:M145)</f>
        <v>0</v>
      </c>
      <c r="N146" s="47">
        <f>SUM(N144:N145)</f>
        <v>0</v>
      </c>
      <c r="O146" s="48">
        <f>SUM(O144:O145)</f>
        <v>0</v>
      </c>
    </row>
    <row r="147" spans="2:15" x14ac:dyDescent="0.2">
      <c r="J147" s="15"/>
      <c r="K147" s="71"/>
      <c r="L147" s="71"/>
      <c r="M147" s="71"/>
      <c r="N147" s="71"/>
      <c r="O147" s="72"/>
    </row>
    <row r="148" spans="2:15" x14ac:dyDescent="0.2">
      <c r="B148" s="49" t="s">
        <v>19</v>
      </c>
      <c r="E148" s="50"/>
    </row>
    <row r="149" spans="2:15" x14ac:dyDescent="0.2">
      <c r="E149" s="50"/>
    </row>
    <row r="150" spans="2:15" x14ac:dyDescent="0.2">
      <c r="B150" s="49" t="s">
        <v>22</v>
      </c>
      <c r="E150" s="50"/>
    </row>
    <row r="151" spans="2:15" x14ac:dyDescent="0.2">
      <c r="E151" s="50"/>
    </row>
  </sheetData>
  <mergeCells count="7">
    <mergeCell ref="A94:A120"/>
    <mergeCell ref="K8:O8"/>
    <mergeCell ref="A8:A9"/>
    <mergeCell ref="B8:B9"/>
    <mergeCell ref="C8:C9"/>
    <mergeCell ref="D8:D9"/>
    <mergeCell ref="E8:J8"/>
  </mergeCells>
  <pageMargins left="0.39370078740157483" right="0.35433070866141736" top="1.0236220472440944" bottom="0.39370078740157483" header="0.51181102362204722" footer="0.15748031496062992"/>
  <pageSetup paperSize="9" orientation="landscape" horizontalDpi="4294967292" verticalDpi="360" r:id="rId1"/>
  <headerFooter alignWithMargins="0">
    <oddHeader xml:space="preserve">&amp;C&amp;12LOKĀLĀ TĀME Nr. 1-13 
&amp;"Arial,Полужирный"&amp;UŪDENSAPĀDES TĪKLI, KANALIZĀCIJAS TĪKLI, KANALIZĀCIJAS SPIEDVADS (KSS-4) STIRNU IELĀ&amp;"Arial,Обычный"&amp;U.
</oddHeader>
    <oddFooter>&amp;C&amp;8&amp;P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60"/>
  <sheetViews>
    <sheetView topLeftCell="A8" zoomScaleNormal="100" workbookViewId="0">
      <selection activeCell="M47" sqref="M47"/>
    </sheetView>
  </sheetViews>
  <sheetFormatPr defaultRowHeight="12.75" x14ac:dyDescent="0.2"/>
  <cols>
    <col min="1" max="1" width="5.7109375" style="3" customWidth="1"/>
    <col min="2" max="2" width="39.85546875" style="1" customWidth="1"/>
    <col min="3" max="3" width="4.7109375" style="2" customWidth="1"/>
    <col min="4" max="4" width="8.28515625" style="3" customWidth="1"/>
    <col min="5" max="5" width="6.28515625" style="3" customWidth="1"/>
    <col min="6" max="6" width="6.5703125" style="4" customWidth="1"/>
    <col min="7" max="7" width="6.42578125" style="5" customWidth="1"/>
    <col min="8" max="8" width="7.42578125" style="5" customWidth="1"/>
    <col min="9" max="9" width="6.28515625" style="5" customWidth="1"/>
    <col min="10" max="10" width="7.42578125" style="5" customWidth="1"/>
    <col min="11" max="14" width="8.42578125" style="5" customWidth="1"/>
    <col min="15" max="15" width="9.42578125" style="6" customWidth="1"/>
    <col min="16" max="16384" width="9.140625" style="6"/>
  </cols>
  <sheetData>
    <row r="1" spans="1:15" ht="14.25" x14ac:dyDescent="0.2">
      <c r="A1" s="52" t="s">
        <v>1</v>
      </c>
      <c r="B1" s="53"/>
      <c r="C1" s="83" t="s">
        <v>38</v>
      </c>
      <c r="D1" s="54"/>
      <c r="E1" s="54"/>
      <c r="F1" s="55"/>
      <c r="G1" s="56"/>
      <c r="H1" s="56"/>
      <c r="I1" s="56"/>
      <c r="J1" s="56"/>
      <c r="K1" s="56"/>
      <c r="L1" s="56"/>
      <c r="M1" s="56"/>
      <c r="N1" s="56"/>
      <c r="O1" s="57"/>
    </row>
    <row r="2" spans="1:15" ht="15" x14ac:dyDescent="0.2">
      <c r="A2" s="52" t="s">
        <v>2</v>
      </c>
      <c r="B2" s="53"/>
      <c r="C2" s="74" t="s">
        <v>36</v>
      </c>
      <c r="D2" s="54"/>
      <c r="E2" s="54"/>
      <c r="F2" s="55"/>
      <c r="G2" s="56"/>
      <c r="H2" s="56"/>
      <c r="I2" s="56"/>
      <c r="J2" s="56"/>
      <c r="K2" s="56"/>
      <c r="L2" s="56"/>
      <c r="M2" s="56"/>
      <c r="N2" s="56"/>
      <c r="O2" s="57"/>
    </row>
    <row r="3" spans="1:15" ht="15" x14ac:dyDescent="0.2">
      <c r="A3" s="52"/>
      <c r="B3" s="53"/>
      <c r="C3" s="74" t="s">
        <v>37</v>
      </c>
      <c r="D3" s="54"/>
      <c r="E3" s="54"/>
      <c r="F3" s="55"/>
      <c r="G3" s="56"/>
      <c r="H3" s="56"/>
      <c r="I3" s="56"/>
      <c r="J3" s="56"/>
      <c r="K3" s="56"/>
      <c r="L3" s="56"/>
      <c r="M3" s="56"/>
      <c r="N3" s="56"/>
      <c r="O3" s="57"/>
    </row>
    <row r="4" spans="1:15" ht="15" x14ac:dyDescent="0.2">
      <c r="A4" s="52" t="s">
        <v>3</v>
      </c>
      <c r="B4" s="53"/>
      <c r="C4" s="74" t="s">
        <v>39</v>
      </c>
      <c r="D4" s="54"/>
      <c r="E4" s="54"/>
      <c r="F4" s="55"/>
      <c r="G4" s="56"/>
      <c r="H4" s="56"/>
      <c r="I4" s="56"/>
      <c r="J4" s="56"/>
      <c r="K4" s="56"/>
      <c r="L4" s="56"/>
      <c r="M4" s="56"/>
      <c r="N4" s="56"/>
      <c r="O4" s="57"/>
    </row>
    <row r="5" spans="1:15" ht="14.25" x14ac:dyDescent="0.2">
      <c r="A5" s="52" t="s">
        <v>4</v>
      </c>
      <c r="B5" s="53"/>
      <c r="C5" s="58"/>
      <c r="D5" s="54"/>
      <c r="E5" s="54"/>
      <c r="F5" s="55"/>
      <c r="G5" s="56"/>
      <c r="H5" s="56"/>
      <c r="I5" s="56"/>
      <c r="J5" s="56"/>
      <c r="K5" s="56"/>
      <c r="L5" s="56"/>
      <c r="M5" s="56"/>
      <c r="N5" s="56"/>
      <c r="O5" s="57"/>
    </row>
    <row r="6" spans="1:15" ht="14.25" x14ac:dyDescent="0.2">
      <c r="A6" s="52" t="s">
        <v>218</v>
      </c>
      <c r="B6" s="53"/>
      <c r="C6" s="59"/>
      <c r="D6" s="54"/>
      <c r="E6" s="54"/>
      <c r="F6" s="55"/>
      <c r="G6" s="56"/>
      <c r="H6" s="56"/>
      <c r="I6" s="56"/>
      <c r="J6" s="56"/>
      <c r="K6" s="56"/>
      <c r="L6" s="56"/>
      <c r="M6" s="56"/>
      <c r="N6" s="60" t="s">
        <v>27</v>
      </c>
      <c r="O6" s="61">
        <f>O55</f>
        <v>0</v>
      </c>
    </row>
    <row r="7" spans="1:15" ht="14.25" x14ac:dyDescent="0.2">
      <c r="A7" s="10" t="s">
        <v>40</v>
      </c>
      <c r="B7" s="53"/>
      <c r="C7" s="59"/>
      <c r="D7" s="54"/>
      <c r="E7" s="54"/>
      <c r="F7" s="55"/>
      <c r="G7" s="56"/>
      <c r="H7" s="56"/>
      <c r="I7" s="56"/>
      <c r="J7" s="56"/>
      <c r="K7" s="56"/>
      <c r="L7" s="56"/>
      <c r="M7" s="56"/>
      <c r="N7" s="56"/>
      <c r="O7" s="57"/>
    </row>
    <row r="8" spans="1:15" ht="20.25" customHeight="1" x14ac:dyDescent="0.2">
      <c r="A8" s="250" t="s">
        <v>5</v>
      </c>
      <c r="B8" s="261" t="s">
        <v>6</v>
      </c>
      <c r="C8" s="263" t="s">
        <v>7</v>
      </c>
      <c r="D8" s="250" t="s">
        <v>8</v>
      </c>
      <c r="E8" s="259" t="s">
        <v>9</v>
      </c>
      <c r="F8" s="259"/>
      <c r="G8" s="259"/>
      <c r="H8" s="259"/>
      <c r="I8" s="259"/>
      <c r="J8" s="260"/>
      <c r="K8" s="258" t="s">
        <v>12</v>
      </c>
      <c r="L8" s="259"/>
      <c r="M8" s="259"/>
      <c r="N8" s="259"/>
      <c r="O8" s="260"/>
    </row>
    <row r="9" spans="1:15" ht="78.75" customHeight="1" x14ac:dyDescent="0.2">
      <c r="A9" s="251"/>
      <c r="B9" s="262"/>
      <c r="C9" s="264"/>
      <c r="D9" s="251"/>
      <c r="E9" s="7" t="s">
        <v>10</v>
      </c>
      <c r="F9" s="7" t="s">
        <v>28</v>
      </c>
      <c r="G9" s="8" t="s">
        <v>29</v>
      </c>
      <c r="H9" s="8" t="s">
        <v>30</v>
      </c>
      <c r="I9" s="8" t="s">
        <v>31</v>
      </c>
      <c r="J9" s="8" t="s">
        <v>32</v>
      </c>
      <c r="K9" s="8" t="s">
        <v>11</v>
      </c>
      <c r="L9" s="8" t="s">
        <v>29</v>
      </c>
      <c r="M9" s="8" t="s">
        <v>30</v>
      </c>
      <c r="N9" s="8" t="s">
        <v>31</v>
      </c>
      <c r="O9" s="8" t="s">
        <v>33</v>
      </c>
    </row>
    <row r="10" spans="1:15" x14ac:dyDescent="0.2">
      <c r="A10" s="17"/>
      <c r="B10" s="33"/>
      <c r="C10" s="34"/>
      <c r="D10" s="27"/>
      <c r="E10" s="35"/>
      <c r="F10" s="28"/>
      <c r="G10" s="36"/>
      <c r="H10" s="31"/>
      <c r="I10" s="36"/>
      <c r="J10" s="31"/>
      <c r="K10" s="36"/>
      <c r="L10" s="31"/>
      <c r="M10" s="36"/>
      <c r="N10" s="31"/>
      <c r="O10" s="37"/>
    </row>
    <row r="11" spans="1:15" s="98" customFormat="1" ht="25.5" x14ac:dyDescent="0.2">
      <c r="A11" s="107"/>
      <c r="B11" s="108" t="s">
        <v>382</v>
      </c>
      <c r="C11" s="109"/>
      <c r="D11" s="110"/>
      <c r="E11" s="110"/>
      <c r="F11" s="138"/>
      <c r="G11" s="138"/>
      <c r="H11" s="138"/>
      <c r="I11" s="138"/>
      <c r="J11" s="138"/>
      <c r="K11" s="138"/>
      <c r="L11" s="138"/>
      <c r="M11" s="138"/>
      <c r="N11" s="138"/>
      <c r="O11" s="138"/>
    </row>
    <row r="12" spans="1:15" s="98" customFormat="1" ht="25.5" customHeight="1" x14ac:dyDescent="0.2">
      <c r="A12" s="122" t="s">
        <v>161</v>
      </c>
      <c r="B12" s="135" t="s">
        <v>178</v>
      </c>
      <c r="C12" s="123"/>
      <c r="D12" s="128"/>
      <c r="E12" s="110"/>
      <c r="F12" s="138"/>
      <c r="G12" s="138"/>
      <c r="H12" s="138"/>
      <c r="I12" s="138"/>
      <c r="J12" s="138"/>
      <c r="K12" s="138"/>
      <c r="L12" s="138"/>
      <c r="M12" s="138"/>
      <c r="N12" s="138"/>
      <c r="O12" s="138"/>
    </row>
    <row r="13" spans="1:15" s="82" customFormat="1" ht="51" x14ac:dyDescent="0.2">
      <c r="A13" s="183" t="s">
        <v>47</v>
      </c>
      <c r="B13" s="210" t="s">
        <v>179</v>
      </c>
      <c r="C13" s="211" t="s">
        <v>45</v>
      </c>
      <c r="D13" s="203">
        <v>537.5</v>
      </c>
      <c r="E13" s="113"/>
      <c r="F13" s="140"/>
      <c r="G13" s="140"/>
      <c r="H13" s="140"/>
      <c r="I13" s="140"/>
      <c r="J13" s="140"/>
      <c r="K13" s="115"/>
      <c r="L13" s="115"/>
      <c r="M13" s="115"/>
      <c r="N13" s="115"/>
      <c r="O13" s="115"/>
    </row>
    <row r="14" spans="1:15" ht="25.5" x14ac:dyDescent="0.2">
      <c r="A14" s="183" t="s">
        <v>48</v>
      </c>
      <c r="B14" s="201" t="s">
        <v>180</v>
      </c>
      <c r="C14" s="208" t="s">
        <v>166</v>
      </c>
      <c r="D14" s="203">
        <v>1612.5</v>
      </c>
      <c r="E14" s="113"/>
      <c r="F14" s="140"/>
      <c r="G14" s="140"/>
      <c r="H14" s="140"/>
      <c r="I14" s="140"/>
      <c r="J14" s="140"/>
      <c r="K14" s="115"/>
      <c r="L14" s="115"/>
      <c r="M14" s="115"/>
      <c r="N14" s="115"/>
      <c r="O14" s="115"/>
    </row>
    <row r="15" spans="1:15" ht="38.25" customHeight="1" x14ac:dyDescent="0.2">
      <c r="A15" s="183" t="s">
        <v>49</v>
      </c>
      <c r="B15" s="201" t="s">
        <v>181</v>
      </c>
      <c r="C15" s="208" t="s">
        <v>166</v>
      </c>
      <c r="D15" s="203">
        <f>D14-D21-D22</f>
        <v>1249.6875</v>
      </c>
      <c r="E15" s="144"/>
      <c r="F15" s="140"/>
      <c r="G15" s="142"/>
      <c r="H15" s="142"/>
      <c r="I15" s="142"/>
      <c r="J15" s="142"/>
      <c r="K15" s="115"/>
      <c r="L15" s="115"/>
      <c r="M15" s="115"/>
      <c r="N15" s="115"/>
      <c r="O15" s="115"/>
    </row>
    <row r="16" spans="1:15" x14ac:dyDescent="0.2">
      <c r="A16" s="183" t="s">
        <v>50</v>
      </c>
      <c r="B16" s="201" t="s">
        <v>182</v>
      </c>
      <c r="C16" s="208" t="s">
        <v>45</v>
      </c>
      <c r="D16" s="203">
        <v>31.1</v>
      </c>
      <c r="E16" s="144"/>
      <c r="F16" s="140"/>
      <c r="G16" s="142"/>
      <c r="H16" s="142"/>
      <c r="I16" s="142"/>
      <c r="J16" s="142"/>
      <c r="K16" s="115"/>
      <c r="L16" s="115"/>
      <c r="M16" s="115"/>
      <c r="N16" s="115"/>
      <c r="O16" s="115"/>
    </row>
    <row r="17" spans="1:15" x14ac:dyDescent="0.2">
      <c r="A17" s="183" t="s">
        <v>51</v>
      </c>
      <c r="B17" s="210" t="s">
        <v>183</v>
      </c>
      <c r="C17" s="211" t="s">
        <v>184</v>
      </c>
      <c r="D17" s="214">
        <v>2</v>
      </c>
      <c r="E17" s="162"/>
      <c r="F17" s="140"/>
      <c r="G17" s="163"/>
      <c r="H17" s="163"/>
      <c r="I17" s="163"/>
      <c r="J17" s="163"/>
      <c r="K17" s="115"/>
      <c r="L17" s="115"/>
      <c r="M17" s="115"/>
      <c r="N17" s="115"/>
      <c r="O17" s="115"/>
    </row>
    <row r="18" spans="1:15" ht="25.5" x14ac:dyDescent="0.2">
      <c r="A18" s="183" t="s">
        <v>52</v>
      </c>
      <c r="B18" s="210" t="s">
        <v>185</v>
      </c>
      <c r="C18" s="211" t="s">
        <v>184</v>
      </c>
      <c r="D18" s="214">
        <v>2</v>
      </c>
      <c r="E18" s="117"/>
      <c r="F18" s="140"/>
      <c r="G18" s="115"/>
      <c r="H18" s="115"/>
      <c r="I18" s="115"/>
      <c r="J18" s="115"/>
      <c r="K18" s="115"/>
      <c r="L18" s="115"/>
      <c r="M18" s="115"/>
      <c r="N18" s="115"/>
      <c r="O18" s="115"/>
    </row>
    <row r="19" spans="1:15" ht="25.5" x14ac:dyDescent="0.2">
      <c r="A19" s="183" t="s">
        <v>53</v>
      </c>
      <c r="B19" s="210" t="s">
        <v>204</v>
      </c>
      <c r="C19" s="213" t="s">
        <v>45</v>
      </c>
      <c r="D19" s="203">
        <f>D13</f>
        <v>537.5</v>
      </c>
      <c r="E19" s="117"/>
      <c r="F19" s="115"/>
      <c r="G19" s="115"/>
      <c r="H19" s="115"/>
      <c r="I19" s="115"/>
      <c r="J19" s="115"/>
      <c r="K19" s="115"/>
      <c r="L19" s="115"/>
      <c r="M19" s="115"/>
      <c r="N19" s="115"/>
      <c r="O19" s="115"/>
    </row>
    <row r="20" spans="1:15" x14ac:dyDescent="0.2">
      <c r="A20" s="183" t="s">
        <v>54</v>
      </c>
      <c r="B20" s="210" t="s">
        <v>205</v>
      </c>
      <c r="C20" s="213" t="s">
        <v>45</v>
      </c>
      <c r="D20" s="203">
        <f>D13</f>
        <v>537.5</v>
      </c>
      <c r="E20" s="113"/>
      <c r="F20" s="115"/>
      <c r="G20" s="115"/>
      <c r="H20" s="140"/>
      <c r="I20" s="115"/>
      <c r="J20" s="115"/>
      <c r="K20" s="115"/>
      <c r="L20" s="115"/>
      <c r="M20" s="115"/>
      <c r="N20" s="115"/>
      <c r="O20" s="115"/>
    </row>
    <row r="21" spans="1:15" ht="25.5" x14ac:dyDescent="0.2">
      <c r="A21" s="183" t="s">
        <v>55</v>
      </c>
      <c r="B21" s="210" t="s">
        <v>206</v>
      </c>
      <c r="C21" s="213" t="s">
        <v>207</v>
      </c>
      <c r="D21" s="203">
        <f>(0.15*1.5*D13)</f>
        <v>120.93749999999999</v>
      </c>
      <c r="E21" s="144"/>
      <c r="F21" s="115"/>
      <c r="G21" s="142"/>
      <c r="H21" s="142"/>
      <c r="I21" s="142"/>
      <c r="J21" s="115"/>
      <c r="K21" s="115"/>
      <c r="L21" s="115"/>
      <c r="M21" s="115"/>
      <c r="N21" s="115"/>
      <c r="O21" s="115"/>
    </row>
    <row r="22" spans="1:15" ht="14.25" x14ac:dyDescent="0.2">
      <c r="A22" s="183" t="s">
        <v>56</v>
      </c>
      <c r="B22" s="210" t="s">
        <v>208</v>
      </c>
      <c r="C22" s="213" t="s">
        <v>207</v>
      </c>
      <c r="D22" s="203">
        <f>(0.3*1.5*D13)</f>
        <v>241.87499999999997</v>
      </c>
      <c r="E22" s="144"/>
      <c r="F22" s="115"/>
      <c r="G22" s="142"/>
      <c r="H22" s="142"/>
      <c r="I22" s="142"/>
      <c r="J22" s="142"/>
      <c r="K22" s="115"/>
      <c r="L22" s="115"/>
      <c r="M22" s="115"/>
      <c r="N22" s="115"/>
      <c r="O22" s="115"/>
    </row>
    <row r="23" spans="1:15" s="98" customFormat="1" ht="25.5" customHeight="1" x14ac:dyDescent="0.2">
      <c r="A23" s="184">
        <v>2</v>
      </c>
      <c r="B23" s="238" t="s">
        <v>382</v>
      </c>
      <c r="C23" s="218"/>
      <c r="D23" s="219"/>
      <c r="E23" s="110"/>
      <c r="F23" s="138"/>
      <c r="G23" s="138"/>
      <c r="H23" s="138"/>
      <c r="I23" s="138"/>
      <c r="J23" s="138"/>
      <c r="K23" s="115"/>
      <c r="L23" s="115"/>
      <c r="M23" s="115"/>
      <c r="N23" s="115"/>
      <c r="O23" s="115"/>
    </row>
    <row r="24" spans="1:15" ht="38.25" x14ac:dyDescent="0.2">
      <c r="A24" s="183" t="s">
        <v>70</v>
      </c>
      <c r="B24" s="204" t="s">
        <v>227</v>
      </c>
      <c r="C24" s="202" t="s">
        <v>45</v>
      </c>
      <c r="D24" s="214">
        <v>524.4</v>
      </c>
      <c r="E24" s="113"/>
      <c r="F24" s="115"/>
      <c r="G24" s="115"/>
      <c r="H24" s="140"/>
      <c r="I24" s="115"/>
      <c r="J24" s="115"/>
      <c r="K24" s="115"/>
      <c r="L24" s="115"/>
      <c r="M24" s="115"/>
      <c r="N24" s="115"/>
      <c r="O24" s="115"/>
    </row>
    <row r="25" spans="1:15" ht="38.25" x14ac:dyDescent="0.2">
      <c r="A25" s="183" t="s">
        <v>71</v>
      </c>
      <c r="B25" s="204" t="s">
        <v>383</v>
      </c>
      <c r="C25" s="202" t="s">
        <v>45</v>
      </c>
      <c r="D25" s="214">
        <v>31.1</v>
      </c>
      <c r="E25" s="113"/>
      <c r="F25" s="115"/>
      <c r="G25" s="115"/>
      <c r="H25" s="140"/>
      <c r="I25" s="115"/>
      <c r="J25" s="115"/>
      <c r="K25" s="115"/>
      <c r="L25" s="115"/>
      <c r="M25" s="115"/>
      <c r="N25" s="115"/>
      <c r="O25" s="115"/>
    </row>
    <row r="26" spans="1:15" ht="38.25" customHeight="1" x14ac:dyDescent="0.2">
      <c r="A26" s="183" t="s">
        <v>72</v>
      </c>
      <c r="B26" s="204" t="s">
        <v>384</v>
      </c>
      <c r="C26" s="202" t="s">
        <v>45</v>
      </c>
      <c r="D26" s="214">
        <v>13.1</v>
      </c>
      <c r="E26" s="113"/>
      <c r="F26" s="115"/>
      <c r="G26" s="115"/>
      <c r="H26" s="140"/>
      <c r="I26" s="115"/>
      <c r="J26" s="115"/>
      <c r="K26" s="115"/>
      <c r="L26" s="115"/>
      <c r="M26" s="115"/>
      <c r="N26" s="115"/>
      <c r="O26" s="115"/>
    </row>
    <row r="27" spans="1:15" s="106" customFormat="1" ht="38.25" x14ac:dyDescent="0.2">
      <c r="A27" s="183" t="s">
        <v>73</v>
      </c>
      <c r="B27" s="201" t="s">
        <v>495</v>
      </c>
      <c r="C27" s="208" t="s">
        <v>23</v>
      </c>
      <c r="D27" s="214">
        <v>2</v>
      </c>
      <c r="E27" s="117"/>
      <c r="F27" s="115"/>
      <c r="G27" s="115"/>
      <c r="H27" s="115"/>
      <c r="I27" s="115"/>
      <c r="J27" s="164"/>
      <c r="K27" s="115"/>
      <c r="L27" s="115"/>
      <c r="M27" s="115"/>
      <c r="N27" s="115"/>
      <c r="O27" s="115"/>
    </row>
    <row r="28" spans="1:15" s="82" customFormat="1" ht="38.25" x14ac:dyDescent="0.2">
      <c r="A28" s="183" t="s">
        <v>74</v>
      </c>
      <c r="B28" s="201" t="s">
        <v>423</v>
      </c>
      <c r="C28" s="208" t="s">
        <v>23</v>
      </c>
      <c r="D28" s="214">
        <v>3</v>
      </c>
      <c r="E28" s="117"/>
      <c r="F28" s="115"/>
      <c r="G28" s="115"/>
      <c r="H28" s="115"/>
      <c r="I28" s="115"/>
      <c r="J28" s="115"/>
      <c r="K28" s="115"/>
      <c r="L28" s="115"/>
      <c r="M28" s="115"/>
      <c r="N28" s="115"/>
      <c r="O28" s="115"/>
    </row>
    <row r="29" spans="1:15" ht="38.25" x14ac:dyDescent="0.2">
      <c r="A29" s="183" t="s">
        <v>75</v>
      </c>
      <c r="B29" s="204" t="s">
        <v>231</v>
      </c>
      <c r="C29" s="208" t="s">
        <v>23</v>
      </c>
      <c r="D29" s="214">
        <v>3</v>
      </c>
      <c r="E29" s="144"/>
      <c r="F29" s="115"/>
      <c r="G29" s="142"/>
      <c r="H29" s="142"/>
      <c r="I29" s="142"/>
      <c r="J29" s="142"/>
      <c r="K29" s="115"/>
      <c r="L29" s="115"/>
      <c r="M29" s="115"/>
      <c r="N29" s="115"/>
      <c r="O29" s="115"/>
    </row>
    <row r="30" spans="1:15" ht="63.75" x14ac:dyDescent="0.2">
      <c r="A30" s="183" t="s">
        <v>76</v>
      </c>
      <c r="B30" s="204" t="s">
        <v>232</v>
      </c>
      <c r="C30" s="208" t="s">
        <v>23</v>
      </c>
      <c r="D30" s="214">
        <v>1</v>
      </c>
      <c r="E30" s="117"/>
      <c r="F30" s="115"/>
      <c r="G30" s="115"/>
      <c r="H30" s="140"/>
      <c r="I30" s="115"/>
      <c r="J30" s="115"/>
      <c r="K30" s="115"/>
      <c r="L30" s="115"/>
      <c r="M30" s="115"/>
      <c r="N30" s="115"/>
      <c r="O30" s="115"/>
    </row>
    <row r="31" spans="1:15" s="98" customFormat="1" ht="63.75" x14ac:dyDescent="0.2">
      <c r="A31" s="183" t="s">
        <v>77</v>
      </c>
      <c r="B31" s="204" t="s">
        <v>234</v>
      </c>
      <c r="C31" s="202" t="s">
        <v>23</v>
      </c>
      <c r="D31" s="214">
        <v>3</v>
      </c>
      <c r="E31" s="117"/>
      <c r="F31" s="115"/>
      <c r="G31" s="115"/>
      <c r="H31" s="115"/>
      <c r="I31" s="115"/>
      <c r="J31" s="115"/>
      <c r="K31" s="115"/>
      <c r="L31" s="115"/>
      <c r="M31" s="115"/>
      <c r="N31" s="115"/>
      <c r="O31" s="115"/>
    </row>
    <row r="32" spans="1:15" s="98" customFormat="1" x14ac:dyDescent="0.2">
      <c r="A32" s="183" t="s">
        <v>78</v>
      </c>
      <c r="B32" s="210" t="s">
        <v>214</v>
      </c>
      <c r="C32" s="208" t="s">
        <v>45</v>
      </c>
      <c r="D32" s="203">
        <f>SUM(D24:D26)</f>
        <v>568.6</v>
      </c>
      <c r="E32" s="117"/>
      <c r="F32" s="115"/>
      <c r="G32" s="115"/>
      <c r="H32" s="140"/>
      <c r="I32" s="115"/>
      <c r="J32" s="142"/>
      <c r="K32" s="115"/>
      <c r="L32" s="115"/>
      <c r="M32" s="115"/>
      <c r="N32" s="115"/>
      <c r="O32" s="115"/>
    </row>
    <row r="33" spans="1:15" s="98" customFormat="1" ht="25.5" x14ac:dyDescent="0.2">
      <c r="A33" s="183" t="s">
        <v>79</v>
      </c>
      <c r="B33" s="201" t="s">
        <v>215</v>
      </c>
      <c r="C33" s="208" t="s">
        <v>45</v>
      </c>
      <c r="D33" s="203">
        <f>D32</f>
        <v>568.6</v>
      </c>
      <c r="E33" s="117"/>
      <c r="F33" s="115"/>
      <c r="G33" s="115"/>
      <c r="H33" s="140"/>
      <c r="I33" s="115"/>
      <c r="J33" s="142"/>
      <c r="K33" s="115"/>
      <c r="L33" s="115"/>
      <c r="M33" s="115"/>
      <c r="N33" s="115"/>
      <c r="O33" s="115"/>
    </row>
    <row r="34" spans="1:15" s="98" customFormat="1" ht="51" x14ac:dyDescent="0.2">
      <c r="A34" s="183" t="s">
        <v>80</v>
      </c>
      <c r="B34" s="210" t="s">
        <v>217</v>
      </c>
      <c r="C34" s="208" t="s">
        <v>184</v>
      </c>
      <c r="D34" s="203">
        <v>5</v>
      </c>
      <c r="E34" s="117"/>
      <c r="F34" s="115"/>
      <c r="G34" s="115"/>
      <c r="H34" s="115"/>
      <c r="I34" s="115"/>
      <c r="J34" s="142"/>
      <c r="K34" s="115"/>
      <c r="L34" s="115"/>
      <c r="M34" s="115"/>
      <c r="N34" s="115"/>
      <c r="O34" s="115"/>
    </row>
    <row r="35" spans="1:15" s="98" customFormat="1" ht="25.5" customHeight="1" x14ac:dyDescent="0.2">
      <c r="A35" s="183" t="s">
        <v>81</v>
      </c>
      <c r="B35" s="204" t="s">
        <v>598</v>
      </c>
      <c r="C35" s="202" t="s">
        <v>46</v>
      </c>
      <c r="D35" s="214">
        <v>6</v>
      </c>
      <c r="E35" s="117"/>
      <c r="F35" s="115"/>
      <c r="G35" s="115"/>
      <c r="H35" s="115"/>
      <c r="I35" s="115"/>
      <c r="J35" s="142"/>
      <c r="K35" s="115"/>
      <c r="L35" s="115"/>
      <c r="M35" s="115"/>
      <c r="N35" s="115"/>
      <c r="O35" s="115"/>
    </row>
    <row r="36" spans="1:15" s="98" customFormat="1" ht="25.5" x14ac:dyDescent="0.2">
      <c r="A36" s="183" t="s">
        <v>82</v>
      </c>
      <c r="B36" s="204" t="s">
        <v>506</v>
      </c>
      <c r="C36" s="202" t="s">
        <v>46</v>
      </c>
      <c r="D36" s="214">
        <v>21</v>
      </c>
      <c r="E36" s="117"/>
      <c r="F36" s="115"/>
      <c r="G36" s="115"/>
      <c r="H36" s="140"/>
      <c r="I36" s="115"/>
      <c r="J36" s="142"/>
      <c r="K36" s="115"/>
      <c r="L36" s="115"/>
      <c r="M36" s="115"/>
      <c r="N36" s="115"/>
      <c r="O36" s="115"/>
    </row>
    <row r="37" spans="1:15" s="98" customFormat="1" ht="25.5" x14ac:dyDescent="0.2">
      <c r="A37" s="183" t="s">
        <v>83</v>
      </c>
      <c r="B37" s="204" t="s">
        <v>436</v>
      </c>
      <c r="C37" s="202" t="s">
        <v>46</v>
      </c>
      <c r="D37" s="214">
        <v>2</v>
      </c>
      <c r="E37" s="117"/>
      <c r="F37" s="115"/>
      <c r="G37" s="115"/>
      <c r="H37" s="140"/>
      <c r="I37" s="115"/>
      <c r="J37" s="142"/>
      <c r="K37" s="115"/>
      <c r="L37" s="115"/>
      <c r="M37" s="115"/>
      <c r="N37" s="115"/>
      <c r="O37" s="115"/>
    </row>
    <row r="38" spans="1:15" s="98" customFormat="1" ht="25.5" x14ac:dyDescent="0.2">
      <c r="A38" s="183" t="s">
        <v>84</v>
      </c>
      <c r="B38" s="204" t="s">
        <v>666</v>
      </c>
      <c r="C38" s="202" t="s">
        <v>46</v>
      </c>
      <c r="D38" s="214">
        <v>3</v>
      </c>
      <c r="E38" s="117"/>
      <c r="F38" s="115"/>
      <c r="G38" s="115"/>
      <c r="H38" s="140"/>
      <c r="I38" s="115"/>
      <c r="J38" s="142"/>
      <c r="K38" s="115"/>
      <c r="L38" s="115"/>
      <c r="M38" s="115"/>
      <c r="N38" s="115"/>
      <c r="O38" s="115"/>
    </row>
    <row r="39" spans="1:15" s="98" customFormat="1" ht="25.5" x14ac:dyDescent="0.2">
      <c r="A39" s="183" t="s">
        <v>85</v>
      </c>
      <c r="B39" s="204" t="s">
        <v>510</v>
      </c>
      <c r="C39" s="202" t="s">
        <v>46</v>
      </c>
      <c r="D39" s="214">
        <v>6</v>
      </c>
      <c r="E39" s="117"/>
      <c r="F39" s="115"/>
      <c r="G39" s="115"/>
      <c r="H39" s="115"/>
      <c r="I39" s="115"/>
      <c r="J39" s="142"/>
      <c r="K39" s="115"/>
      <c r="L39" s="115"/>
      <c r="M39" s="115"/>
      <c r="N39" s="115"/>
      <c r="O39" s="115"/>
    </row>
    <row r="40" spans="1:15" s="98" customFormat="1" ht="51" x14ac:dyDescent="0.2">
      <c r="A40" s="183" t="s">
        <v>86</v>
      </c>
      <c r="B40" s="204" t="s">
        <v>511</v>
      </c>
      <c r="C40" s="208" t="s">
        <v>23</v>
      </c>
      <c r="D40" s="214">
        <v>2</v>
      </c>
      <c r="E40" s="117"/>
      <c r="F40" s="115"/>
      <c r="G40" s="115"/>
      <c r="H40" s="115"/>
      <c r="I40" s="115"/>
      <c r="J40" s="142"/>
      <c r="K40" s="115"/>
      <c r="L40" s="115"/>
      <c r="M40" s="115"/>
      <c r="N40" s="115"/>
      <c r="O40" s="115"/>
    </row>
    <row r="41" spans="1:15" s="98" customFormat="1" ht="51" x14ac:dyDescent="0.2">
      <c r="A41" s="183" t="s">
        <v>87</v>
      </c>
      <c r="B41" s="204" t="s">
        <v>667</v>
      </c>
      <c r="C41" s="208" t="s">
        <v>23</v>
      </c>
      <c r="D41" s="214">
        <v>3</v>
      </c>
      <c r="E41" s="144"/>
      <c r="F41" s="115"/>
      <c r="G41" s="142"/>
      <c r="H41" s="142"/>
      <c r="I41" s="142"/>
      <c r="J41" s="142"/>
      <c r="K41" s="115"/>
      <c r="L41" s="115"/>
      <c r="M41" s="115"/>
      <c r="N41" s="115"/>
      <c r="O41" s="115"/>
    </row>
    <row r="42" spans="1:15" s="98" customFormat="1" ht="25.5" x14ac:dyDescent="0.2">
      <c r="A42" s="183" t="s">
        <v>88</v>
      </c>
      <c r="B42" s="204" t="s">
        <v>514</v>
      </c>
      <c r="C42" s="208" t="s">
        <v>23</v>
      </c>
      <c r="D42" s="214">
        <v>2</v>
      </c>
      <c r="E42" s="144"/>
      <c r="F42" s="115"/>
      <c r="G42" s="142"/>
      <c r="H42" s="142"/>
      <c r="I42" s="142"/>
      <c r="J42" s="142"/>
      <c r="K42" s="115"/>
      <c r="L42" s="115"/>
      <c r="M42" s="115"/>
      <c r="N42" s="115"/>
      <c r="O42" s="115"/>
    </row>
    <row r="43" spans="1:15" s="98" customFormat="1" ht="25.5" x14ac:dyDescent="0.2">
      <c r="A43" s="183" t="s">
        <v>89</v>
      </c>
      <c r="B43" s="204" t="s">
        <v>507</v>
      </c>
      <c r="C43" s="202" t="s">
        <v>46</v>
      </c>
      <c r="D43" s="214">
        <v>2</v>
      </c>
      <c r="E43" s="144"/>
      <c r="F43" s="115"/>
      <c r="G43" s="142"/>
      <c r="H43" s="142"/>
      <c r="I43" s="142"/>
      <c r="J43" s="142"/>
      <c r="K43" s="115"/>
      <c r="L43" s="115"/>
      <c r="M43" s="115"/>
      <c r="N43" s="115"/>
      <c r="O43" s="115"/>
    </row>
    <row r="44" spans="1:15" s="98" customFormat="1" ht="25.5" x14ac:dyDescent="0.2">
      <c r="A44" s="183" t="s">
        <v>90</v>
      </c>
      <c r="B44" s="204" t="s">
        <v>508</v>
      </c>
      <c r="C44" s="202" t="s">
        <v>46</v>
      </c>
      <c r="D44" s="214">
        <v>2</v>
      </c>
      <c r="E44" s="144"/>
      <c r="F44" s="115"/>
      <c r="G44" s="142"/>
      <c r="H44" s="142"/>
      <c r="I44" s="142"/>
      <c r="J44" s="142"/>
      <c r="K44" s="115"/>
      <c r="L44" s="115"/>
      <c r="M44" s="115"/>
      <c r="N44" s="115"/>
      <c r="O44" s="115"/>
    </row>
    <row r="45" spans="1:15" s="98" customFormat="1" ht="25.5" x14ac:dyDescent="0.2">
      <c r="A45" s="183" t="s">
        <v>91</v>
      </c>
      <c r="B45" s="204" t="s">
        <v>516</v>
      </c>
      <c r="C45" s="202" t="s">
        <v>46</v>
      </c>
      <c r="D45" s="214">
        <v>3</v>
      </c>
      <c r="E45" s="144"/>
      <c r="F45" s="115"/>
      <c r="G45" s="142"/>
      <c r="H45" s="142"/>
      <c r="I45" s="142"/>
      <c r="J45" s="142"/>
      <c r="K45" s="115"/>
      <c r="L45" s="115"/>
      <c r="M45" s="115"/>
      <c r="N45" s="115"/>
      <c r="O45" s="115"/>
    </row>
    <row r="46" spans="1:15" s="98" customFormat="1" ht="25.5" x14ac:dyDescent="0.2">
      <c r="A46" s="183" t="s">
        <v>92</v>
      </c>
      <c r="B46" s="204" t="s">
        <v>517</v>
      </c>
      <c r="C46" s="202" t="s">
        <v>46</v>
      </c>
      <c r="D46" s="214">
        <v>5</v>
      </c>
      <c r="E46" s="144"/>
      <c r="F46" s="115"/>
      <c r="G46" s="142"/>
      <c r="H46" s="142"/>
      <c r="I46" s="142"/>
      <c r="J46" s="142"/>
      <c r="K46" s="115"/>
      <c r="L46" s="115"/>
      <c r="M46" s="115"/>
      <c r="N46" s="115"/>
      <c r="O46" s="115"/>
    </row>
    <row r="47" spans="1:15" s="98" customFormat="1" ht="25.5" x14ac:dyDescent="0.2">
      <c r="A47" s="183" t="s">
        <v>93</v>
      </c>
      <c r="B47" s="204" t="s">
        <v>448</v>
      </c>
      <c r="C47" s="202" t="s">
        <v>46</v>
      </c>
      <c r="D47" s="214">
        <v>8</v>
      </c>
      <c r="E47" s="144"/>
      <c r="F47" s="115"/>
      <c r="G47" s="142"/>
      <c r="H47" s="142"/>
      <c r="I47" s="142"/>
      <c r="J47" s="142"/>
      <c r="K47" s="115"/>
      <c r="L47" s="115"/>
      <c r="M47" s="115"/>
      <c r="N47" s="115"/>
      <c r="O47" s="115"/>
    </row>
    <row r="48" spans="1:15" s="98" customFormat="1" ht="27" x14ac:dyDescent="0.2">
      <c r="A48" s="183" t="s">
        <v>94</v>
      </c>
      <c r="B48" s="201" t="s">
        <v>668</v>
      </c>
      <c r="C48" s="202" t="s">
        <v>46</v>
      </c>
      <c r="D48" s="214">
        <v>5</v>
      </c>
      <c r="E48" s="144"/>
      <c r="F48" s="115"/>
      <c r="G48" s="142"/>
      <c r="H48" s="142"/>
      <c r="I48" s="142"/>
      <c r="J48" s="142"/>
      <c r="K48" s="115"/>
      <c r="L48" s="115"/>
      <c r="M48" s="115"/>
      <c r="N48" s="115"/>
      <c r="O48" s="115"/>
    </row>
    <row r="49" spans="1:15" s="98" customFormat="1" ht="27" x14ac:dyDescent="0.2">
      <c r="A49" s="183" t="s">
        <v>95</v>
      </c>
      <c r="B49" s="201" t="s">
        <v>643</v>
      </c>
      <c r="C49" s="202" t="s">
        <v>46</v>
      </c>
      <c r="D49" s="214">
        <v>1</v>
      </c>
      <c r="E49" s="144"/>
      <c r="F49" s="115"/>
      <c r="G49" s="142"/>
      <c r="H49" s="142"/>
      <c r="I49" s="142"/>
      <c r="J49" s="142"/>
      <c r="K49" s="115"/>
      <c r="L49" s="115"/>
      <c r="M49" s="115"/>
      <c r="N49" s="115"/>
      <c r="O49" s="115"/>
    </row>
    <row r="50" spans="1:15" s="98" customFormat="1" ht="25.5" x14ac:dyDescent="0.2">
      <c r="A50" s="183" t="s">
        <v>96</v>
      </c>
      <c r="B50" s="204" t="s">
        <v>520</v>
      </c>
      <c r="C50" s="202" t="s">
        <v>46</v>
      </c>
      <c r="D50" s="214">
        <v>4</v>
      </c>
      <c r="E50" s="144"/>
      <c r="F50" s="115"/>
      <c r="G50" s="142"/>
      <c r="H50" s="142"/>
      <c r="I50" s="142"/>
      <c r="J50" s="142"/>
      <c r="K50" s="115"/>
      <c r="L50" s="115"/>
      <c r="M50" s="115"/>
      <c r="N50" s="115"/>
      <c r="O50" s="115"/>
    </row>
    <row r="51" spans="1:15" s="98" customFormat="1" ht="25.5" x14ac:dyDescent="0.2">
      <c r="A51" s="183" t="s">
        <v>97</v>
      </c>
      <c r="B51" s="201" t="s">
        <v>458</v>
      </c>
      <c r="C51" s="208" t="s">
        <v>46</v>
      </c>
      <c r="D51" s="214">
        <v>22</v>
      </c>
      <c r="E51" s="144"/>
      <c r="F51" s="115"/>
      <c r="G51" s="142"/>
      <c r="H51" s="142"/>
      <c r="I51" s="142"/>
      <c r="J51" s="142"/>
      <c r="K51" s="115"/>
      <c r="L51" s="115"/>
      <c r="M51" s="115"/>
      <c r="N51" s="115"/>
      <c r="O51" s="115"/>
    </row>
    <row r="52" spans="1:15" x14ac:dyDescent="0.2">
      <c r="A52" s="18"/>
      <c r="B52" s="24"/>
      <c r="C52" s="19"/>
      <c r="D52" s="18"/>
      <c r="E52" s="26"/>
      <c r="F52" s="29"/>
      <c r="G52" s="30"/>
      <c r="H52" s="32"/>
      <c r="I52" s="30"/>
      <c r="J52" s="32"/>
      <c r="K52" s="30"/>
      <c r="L52" s="32"/>
      <c r="M52" s="30"/>
      <c r="N52" s="32"/>
      <c r="O52" s="38"/>
    </row>
    <row r="53" spans="1:15" s="39" customFormat="1" x14ac:dyDescent="0.2">
      <c r="A53" s="40"/>
      <c r="B53" s="25" t="s">
        <v>0</v>
      </c>
      <c r="C53" s="41"/>
      <c r="D53" s="40"/>
      <c r="E53" s="42"/>
      <c r="F53" s="43"/>
      <c r="G53" s="45"/>
      <c r="H53" s="44"/>
      <c r="I53" s="45"/>
      <c r="J53" s="44"/>
      <c r="K53" s="45">
        <f>SUM(K11:K52)</f>
        <v>0</v>
      </c>
      <c r="L53" s="44">
        <f>SUM(L11:L52)</f>
        <v>0</v>
      </c>
      <c r="M53" s="45">
        <f>SUM(M11:M52)</f>
        <v>0</v>
      </c>
      <c r="N53" s="44">
        <f>SUM(N11:N52)</f>
        <v>0</v>
      </c>
      <c r="O53" s="70">
        <f>SUM(O11:O52)</f>
        <v>0</v>
      </c>
    </row>
    <row r="54" spans="1:15" x14ac:dyDescent="0.2">
      <c r="J54" s="15" t="s">
        <v>20</v>
      </c>
      <c r="K54" s="14"/>
      <c r="L54" s="14"/>
      <c r="M54" s="14">
        <f>M53*5%</f>
        <v>0</v>
      </c>
      <c r="N54" s="14"/>
      <c r="O54" s="46">
        <f>M54</f>
        <v>0</v>
      </c>
    </row>
    <row r="55" spans="1:15" x14ac:dyDescent="0.2">
      <c r="J55" s="15" t="s">
        <v>14</v>
      </c>
      <c r="K55" s="47">
        <f>SUM(K53:K54)</f>
        <v>0</v>
      </c>
      <c r="L55" s="47">
        <f>SUM(L53:L54)</f>
        <v>0</v>
      </c>
      <c r="M55" s="47">
        <f>SUM(M53:M54)</f>
        <v>0</v>
      </c>
      <c r="N55" s="47">
        <f>SUM(N53:N54)</f>
        <v>0</v>
      </c>
      <c r="O55" s="48">
        <f>SUM(O53:O54)</f>
        <v>0</v>
      </c>
    </row>
    <row r="56" spans="1:15" x14ac:dyDescent="0.2">
      <c r="J56" s="15"/>
      <c r="K56" s="71"/>
      <c r="L56" s="71"/>
      <c r="M56" s="71"/>
      <c r="N56" s="71"/>
      <c r="O56" s="72"/>
    </row>
    <row r="57" spans="1:15" x14ac:dyDescent="0.2">
      <c r="B57" s="49" t="s">
        <v>19</v>
      </c>
      <c r="E57" s="50"/>
    </row>
    <row r="58" spans="1:15" x14ac:dyDescent="0.2">
      <c r="E58" s="50"/>
    </row>
    <row r="59" spans="1:15" x14ac:dyDescent="0.2">
      <c r="B59" s="49" t="s">
        <v>22</v>
      </c>
      <c r="E59" s="50"/>
    </row>
    <row r="60" spans="1:15" x14ac:dyDescent="0.2">
      <c r="E60" s="50"/>
    </row>
  </sheetData>
  <mergeCells count="6">
    <mergeCell ref="K8:O8"/>
    <mergeCell ref="A8:A9"/>
    <mergeCell ref="B8:B9"/>
    <mergeCell ref="C8:C9"/>
    <mergeCell ref="D8:D9"/>
    <mergeCell ref="E8:J8"/>
  </mergeCells>
  <pageMargins left="0.39370078740157483" right="0.35433070866141736" top="1.0236220472440944" bottom="0.39370078740157483" header="0.51181102362204722" footer="0.15748031496062992"/>
  <pageSetup paperSize="9" orientation="landscape" horizontalDpi="4294967292" verticalDpi="360" r:id="rId1"/>
  <headerFooter alignWithMargins="0">
    <oddHeader xml:space="preserve">&amp;C&amp;12LOKĀLĀ TĀME Nr. 1-14 
&amp;"Arial,Полужирный"&amp;UŪDENSAPĀDES TĪKLI MAZĀ STIRNU IELĀ&amp;"Arial,Обычный"&amp;U.
</oddHeader>
    <oddFooter>&amp;C&amp;8&amp;P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5"/>
  <sheetViews>
    <sheetView view="pageBreakPreview" topLeftCell="A8" zoomScale="110" zoomScaleNormal="106" zoomScaleSheetLayoutView="110" workbookViewId="0">
      <selection activeCell="S31" sqref="S31"/>
    </sheetView>
  </sheetViews>
  <sheetFormatPr defaultRowHeight="12.75" x14ac:dyDescent="0.2"/>
  <cols>
    <col min="1" max="1" width="5.7109375" style="3" customWidth="1"/>
    <col min="2" max="2" width="39.85546875" style="1" customWidth="1"/>
    <col min="3" max="3" width="4.7109375" style="2" customWidth="1"/>
    <col min="4" max="4" width="8.85546875" style="3" customWidth="1"/>
    <col min="5" max="5" width="6.28515625" style="3" customWidth="1"/>
    <col min="6" max="6" width="6.5703125" style="4" customWidth="1"/>
    <col min="7" max="7" width="6.42578125" style="5" customWidth="1"/>
    <col min="8" max="8" width="7.5703125" style="5" customWidth="1"/>
    <col min="9" max="9" width="6.28515625" style="5" customWidth="1"/>
    <col min="10" max="10" width="7.5703125" style="5" customWidth="1"/>
    <col min="11" max="14" width="8.42578125" style="5" customWidth="1"/>
    <col min="15" max="15" width="9.42578125" style="6" customWidth="1"/>
    <col min="16" max="16384" width="9.140625" style="6"/>
  </cols>
  <sheetData>
    <row r="1" spans="1:15" ht="14.25" x14ac:dyDescent="0.2">
      <c r="A1" s="52" t="s">
        <v>1</v>
      </c>
      <c r="B1" s="53"/>
      <c r="C1" s="83" t="s">
        <v>38</v>
      </c>
      <c r="D1" s="54"/>
      <c r="E1" s="54"/>
      <c r="F1" s="55"/>
      <c r="G1" s="56"/>
      <c r="H1" s="56"/>
      <c r="I1" s="56"/>
      <c r="J1" s="56"/>
      <c r="K1" s="56"/>
      <c r="L1" s="56"/>
      <c r="M1" s="56"/>
      <c r="N1" s="56"/>
      <c r="O1" s="57"/>
    </row>
    <row r="2" spans="1:15" ht="15" x14ac:dyDescent="0.2">
      <c r="A2" s="52" t="s">
        <v>2</v>
      </c>
      <c r="B2" s="53"/>
      <c r="C2" s="74" t="s">
        <v>36</v>
      </c>
      <c r="D2" s="54"/>
      <c r="E2" s="54"/>
      <c r="F2" s="55"/>
      <c r="G2" s="56"/>
      <c r="H2" s="56"/>
      <c r="I2" s="56"/>
      <c r="J2" s="56"/>
      <c r="K2" s="56"/>
      <c r="L2" s="56"/>
      <c r="M2" s="56"/>
      <c r="N2" s="56"/>
      <c r="O2" s="57"/>
    </row>
    <row r="3" spans="1:15" ht="15" x14ac:dyDescent="0.2">
      <c r="A3" s="52"/>
      <c r="B3" s="53"/>
      <c r="C3" s="74" t="s">
        <v>37</v>
      </c>
      <c r="D3" s="54"/>
      <c r="E3" s="54"/>
      <c r="F3" s="55"/>
      <c r="G3" s="56"/>
      <c r="H3" s="56"/>
      <c r="I3" s="56"/>
      <c r="J3" s="56"/>
      <c r="K3" s="56"/>
      <c r="L3" s="56"/>
      <c r="M3" s="56"/>
      <c r="N3" s="56"/>
      <c r="O3" s="57"/>
    </row>
    <row r="4" spans="1:15" ht="15" x14ac:dyDescent="0.2">
      <c r="A4" s="52" t="s">
        <v>3</v>
      </c>
      <c r="B4" s="53"/>
      <c r="C4" s="74" t="s">
        <v>39</v>
      </c>
      <c r="D4" s="54"/>
      <c r="E4" s="54"/>
      <c r="F4" s="55"/>
      <c r="G4" s="56"/>
      <c r="H4" s="56"/>
      <c r="I4" s="56"/>
      <c r="J4" s="56"/>
      <c r="K4" s="56"/>
      <c r="L4" s="56"/>
      <c r="M4" s="56"/>
      <c r="N4" s="56"/>
      <c r="O4" s="57"/>
    </row>
    <row r="5" spans="1:15" ht="14.25" x14ac:dyDescent="0.2">
      <c r="A5" s="52" t="s">
        <v>4</v>
      </c>
      <c r="B5" s="53"/>
      <c r="C5" s="58"/>
      <c r="D5" s="54"/>
      <c r="E5" s="54"/>
      <c r="F5" s="55"/>
      <c r="G5" s="56"/>
      <c r="H5" s="56"/>
      <c r="I5" s="56"/>
      <c r="J5" s="56"/>
      <c r="K5" s="56"/>
      <c r="L5" s="56"/>
      <c r="M5" s="56"/>
      <c r="N5" s="56"/>
      <c r="O5" s="57"/>
    </row>
    <row r="6" spans="1:15" ht="14.25" x14ac:dyDescent="0.2">
      <c r="A6" s="52" t="s">
        <v>218</v>
      </c>
      <c r="B6" s="53"/>
      <c r="C6" s="59"/>
      <c r="D6" s="54"/>
      <c r="E6" s="54"/>
      <c r="F6" s="55"/>
      <c r="G6" s="56"/>
      <c r="H6" s="56"/>
      <c r="I6" s="56"/>
      <c r="J6" s="56"/>
      <c r="K6" s="56"/>
      <c r="L6" s="56"/>
      <c r="M6" s="56"/>
      <c r="N6" s="60" t="s">
        <v>27</v>
      </c>
      <c r="O6" s="61">
        <f>O50</f>
        <v>0</v>
      </c>
    </row>
    <row r="7" spans="1:15" ht="14.25" x14ac:dyDescent="0.2">
      <c r="A7" s="10" t="s">
        <v>40</v>
      </c>
      <c r="B7" s="53"/>
      <c r="C7" s="59"/>
      <c r="D7" s="54"/>
      <c r="E7" s="54"/>
      <c r="F7" s="55"/>
      <c r="G7" s="56"/>
      <c r="H7" s="56"/>
      <c r="I7" s="56"/>
      <c r="J7" s="56"/>
      <c r="K7" s="56"/>
      <c r="L7" s="56"/>
      <c r="M7" s="56"/>
      <c r="N7" s="56"/>
      <c r="O7" s="57"/>
    </row>
    <row r="8" spans="1:15" ht="20.25" customHeight="1" x14ac:dyDescent="0.2">
      <c r="A8" s="250" t="s">
        <v>5</v>
      </c>
      <c r="B8" s="261" t="s">
        <v>6</v>
      </c>
      <c r="C8" s="263" t="s">
        <v>7</v>
      </c>
      <c r="D8" s="250" t="s">
        <v>8</v>
      </c>
      <c r="E8" s="259" t="s">
        <v>9</v>
      </c>
      <c r="F8" s="259"/>
      <c r="G8" s="259"/>
      <c r="H8" s="259"/>
      <c r="I8" s="259"/>
      <c r="J8" s="260"/>
      <c r="K8" s="258" t="s">
        <v>12</v>
      </c>
      <c r="L8" s="259"/>
      <c r="M8" s="259"/>
      <c r="N8" s="259"/>
      <c r="O8" s="260"/>
    </row>
    <row r="9" spans="1:15" ht="78.75" customHeight="1" x14ac:dyDescent="0.2">
      <c r="A9" s="251"/>
      <c r="B9" s="262"/>
      <c r="C9" s="264"/>
      <c r="D9" s="251"/>
      <c r="E9" s="7" t="s">
        <v>10</v>
      </c>
      <c r="F9" s="7" t="s">
        <v>28</v>
      </c>
      <c r="G9" s="8" t="s">
        <v>29</v>
      </c>
      <c r="H9" s="8" t="s">
        <v>30</v>
      </c>
      <c r="I9" s="8" t="s">
        <v>31</v>
      </c>
      <c r="J9" s="8" t="s">
        <v>32</v>
      </c>
      <c r="K9" s="8" t="s">
        <v>11</v>
      </c>
      <c r="L9" s="8" t="s">
        <v>29</v>
      </c>
      <c r="M9" s="8" t="s">
        <v>30</v>
      </c>
      <c r="N9" s="8" t="s">
        <v>31</v>
      </c>
      <c r="O9" s="8" t="s">
        <v>33</v>
      </c>
    </row>
    <row r="10" spans="1:15" x14ac:dyDescent="0.2">
      <c r="A10" s="17"/>
      <c r="B10" s="33" t="s">
        <v>669</v>
      </c>
      <c r="C10" s="34"/>
      <c r="D10" s="27"/>
      <c r="E10" s="35"/>
      <c r="F10" s="28"/>
      <c r="G10" s="36"/>
      <c r="H10" s="31"/>
      <c r="I10" s="36"/>
      <c r="J10" s="31"/>
      <c r="K10" s="36"/>
      <c r="L10" s="31"/>
      <c r="M10" s="36"/>
      <c r="N10" s="31"/>
      <c r="O10" s="37"/>
    </row>
    <row r="11" spans="1:15" s="98" customFormat="1" ht="25.5" customHeight="1" x14ac:dyDescent="0.2">
      <c r="A11" s="107">
        <v>1</v>
      </c>
      <c r="B11" s="112" t="s">
        <v>385</v>
      </c>
      <c r="C11" s="109"/>
      <c r="D11" s="110"/>
      <c r="E11" s="110"/>
      <c r="F11" s="138"/>
      <c r="G11" s="138"/>
      <c r="H11" s="138"/>
      <c r="I11" s="138"/>
      <c r="J11" s="138"/>
      <c r="K11" s="138"/>
      <c r="L11" s="138"/>
      <c r="M11" s="138"/>
      <c r="N11" s="138"/>
      <c r="O11" s="138"/>
    </row>
    <row r="12" spans="1:15" s="82" customFormat="1" ht="38.25" x14ac:dyDescent="0.2">
      <c r="A12" s="183" t="s">
        <v>671</v>
      </c>
      <c r="B12" s="222" t="s">
        <v>670</v>
      </c>
      <c r="C12" s="225" t="s">
        <v>45</v>
      </c>
      <c r="D12" s="247">
        <v>969.4</v>
      </c>
      <c r="E12" s="113"/>
      <c r="F12" s="140"/>
      <c r="G12" s="140"/>
      <c r="H12" s="140"/>
      <c r="I12" s="140"/>
      <c r="J12" s="140"/>
      <c r="K12" s="115"/>
      <c r="L12" s="115"/>
      <c r="M12" s="115"/>
      <c r="N12" s="115"/>
      <c r="O12" s="115"/>
    </row>
    <row r="13" spans="1:15" s="82" customFormat="1" ht="25.5" x14ac:dyDescent="0.2">
      <c r="A13" s="183" t="s">
        <v>672</v>
      </c>
      <c r="B13" s="185" t="s">
        <v>180</v>
      </c>
      <c r="C13" s="183" t="s">
        <v>166</v>
      </c>
      <c r="D13" s="247">
        <v>3323.4</v>
      </c>
      <c r="E13" s="113"/>
      <c r="F13" s="140"/>
      <c r="G13" s="140"/>
      <c r="H13" s="140"/>
      <c r="I13" s="140"/>
      <c r="J13" s="140"/>
      <c r="K13" s="115"/>
      <c r="L13" s="115"/>
      <c r="M13" s="115"/>
      <c r="N13" s="115"/>
      <c r="O13" s="115"/>
    </row>
    <row r="14" spans="1:15" ht="38.25" x14ac:dyDescent="0.2">
      <c r="A14" s="183" t="s">
        <v>49</v>
      </c>
      <c r="B14" s="185" t="s">
        <v>181</v>
      </c>
      <c r="C14" s="183" t="s">
        <v>166</v>
      </c>
      <c r="D14" s="247">
        <f>D13-D17-D18</f>
        <v>2669.0550000000003</v>
      </c>
      <c r="E14" s="144"/>
      <c r="F14" s="140"/>
      <c r="G14" s="142"/>
      <c r="H14" s="142"/>
      <c r="I14" s="142"/>
      <c r="J14" s="142"/>
      <c r="K14" s="115"/>
      <c r="L14" s="115"/>
      <c r="M14" s="115"/>
      <c r="N14" s="115"/>
      <c r="O14" s="115"/>
    </row>
    <row r="15" spans="1:15" ht="25.5" x14ac:dyDescent="0.2">
      <c r="A15" s="183" t="s">
        <v>50</v>
      </c>
      <c r="B15" s="222" t="s">
        <v>204</v>
      </c>
      <c r="C15" s="228" t="s">
        <v>45</v>
      </c>
      <c r="D15" s="247">
        <f>D12</f>
        <v>969.4</v>
      </c>
      <c r="E15" s="117"/>
      <c r="F15" s="115"/>
      <c r="G15" s="115"/>
      <c r="H15" s="115"/>
      <c r="I15" s="115"/>
      <c r="J15" s="115"/>
      <c r="K15" s="115"/>
      <c r="L15" s="115"/>
      <c r="M15" s="115"/>
      <c r="N15" s="115"/>
      <c r="O15" s="115"/>
    </row>
    <row r="16" spans="1:15" x14ac:dyDescent="0.2">
      <c r="A16" s="183" t="s">
        <v>51</v>
      </c>
      <c r="B16" s="222" t="s">
        <v>205</v>
      </c>
      <c r="C16" s="228" t="s">
        <v>45</v>
      </c>
      <c r="D16" s="247">
        <f>D12</f>
        <v>969.4</v>
      </c>
      <c r="E16" s="113"/>
      <c r="F16" s="115"/>
      <c r="G16" s="115"/>
      <c r="H16" s="140"/>
      <c r="I16" s="115"/>
      <c r="J16" s="115"/>
      <c r="K16" s="115"/>
      <c r="L16" s="115"/>
      <c r="M16" s="115"/>
      <c r="N16" s="115"/>
      <c r="O16" s="115"/>
    </row>
    <row r="17" spans="1:15" ht="25.5" x14ac:dyDescent="0.2">
      <c r="A17" s="183" t="s">
        <v>52</v>
      </c>
      <c r="B17" s="222" t="s">
        <v>206</v>
      </c>
      <c r="C17" s="228" t="s">
        <v>207</v>
      </c>
      <c r="D17" s="247">
        <f>(0.15*1.5*D12)</f>
        <v>218.11499999999998</v>
      </c>
      <c r="E17" s="144"/>
      <c r="F17" s="115"/>
      <c r="G17" s="142"/>
      <c r="H17" s="142"/>
      <c r="I17" s="142"/>
      <c r="J17" s="115"/>
      <c r="K17" s="115"/>
      <c r="L17" s="115"/>
      <c r="M17" s="115"/>
      <c r="N17" s="115"/>
      <c r="O17" s="115"/>
    </row>
    <row r="18" spans="1:15" ht="14.25" x14ac:dyDescent="0.2">
      <c r="A18" s="183" t="s">
        <v>53</v>
      </c>
      <c r="B18" s="222" t="s">
        <v>208</v>
      </c>
      <c r="C18" s="228" t="s">
        <v>207</v>
      </c>
      <c r="D18" s="247">
        <f>(0.3*1.5*D12)</f>
        <v>436.22999999999996</v>
      </c>
      <c r="E18" s="144"/>
      <c r="F18" s="115"/>
      <c r="G18" s="142"/>
      <c r="H18" s="142"/>
      <c r="I18" s="142"/>
      <c r="J18" s="142"/>
      <c r="K18" s="115"/>
      <c r="L18" s="115"/>
      <c r="M18" s="115"/>
      <c r="N18" s="115"/>
      <c r="O18" s="115"/>
    </row>
    <row r="19" spans="1:15" ht="14.25" x14ac:dyDescent="0.2">
      <c r="A19" s="183" t="s">
        <v>54</v>
      </c>
      <c r="B19" s="222" t="s">
        <v>673</v>
      </c>
      <c r="C19" s="225" t="s">
        <v>188</v>
      </c>
      <c r="D19" s="247">
        <f>12*2</f>
        <v>24</v>
      </c>
      <c r="E19" s="113"/>
      <c r="F19" s="115"/>
      <c r="G19" s="115"/>
      <c r="H19" s="140"/>
      <c r="I19" s="115"/>
      <c r="J19" s="115"/>
      <c r="K19" s="115"/>
      <c r="L19" s="115"/>
      <c r="M19" s="115"/>
      <c r="N19" s="115"/>
      <c r="O19" s="115"/>
    </row>
    <row r="20" spans="1:15" ht="38.25" x14ac:dyDescent="0.2">
      <c r="A20" s="183" t="s">
        <v>55</v>
      </c>
      <c r="B20" s="222" t="s">
        <v>203</v>
      </c>
      <c r="C20" s="225" t="s">
        <v>188</v>
      </c>
      <c r="D20" s="247">
        <f>D19</f>
        <v>24</v>
      </c>
      <c r="E20" s="113"/>
      <c r="F20" s="115"/>
      <c r="G20" s="115"/>
      <c r="H20" s="140"/>
      <c r="I20" s="115"/>
      <c r="J20" s="115"/>
      <c r="K20" s="115"/>
      <c r="L20" s="115"/>
      <c r="M20" s="115"/>
      <c r="N20" s="115"/>
      <c r="O20" s="115"/>
    </row>
    <row r="21" spans="1:15" ht="25.5" x14ac:dyDescent="0.2">
      <c r="A21" s="183" t="s">
        <v>56</v>
      </c>
      <c r="B21" s="133" t="s">
        <v>393</v>
      </c>
      <c r="C21" s="134" t="s">
        <v>166</v>
      </c>
      <c r="D21" s="247">
        <f>D20*0.1</f>
        <v>2.4000000000000004</v>
      </c>
      <c r="E21" s="113"/>
      <c r="F21" s="115"/>
      <c r="G21" s="115"/>
      <c r="H21" s="140"/>
      <c r="I21" s="115"/>
      <c r="J21" s="115"/>
      <c r="K21" s="115"/>
      <c r="L21" s="115"/>
      <c r="M21" s="115"/>
      <c r="N21" s="115"/>
      <c r="O21" s="115"/>
    </row>
    <row r="22" spans="1:15" ht="51" x14ac:dyDescent="0.2">
      <c r="A22" s="183" t="s">
        <v>57</v>
      </c>
      <c r="B22" s="185" t="s">
        <v>674</v>
      </c>
      <c r="C22" s="239" t="s">
        <v>45</v>
      </c>
      <c r="D22" s="205">
        <v>40.700000000000003</v>
      </c>
      <c r="E22" s="113"/>
      <c r="F22" s="115"/>
      <c r="G22" s="115"/>
      <c r="H22" s="140"/>
      <c r="I22" s="115"/>
      <c r="J22" s="115"/>
      <c r="K22" s="115"/>
      <c r="L22" s="115"/>
      <c r="M22" s="115"/>
      <c r="N22" s="115"/>
      <c r="O22" s="115"/>
    </row>
    <row r="23" spans="1:15" s="82" customFormat="1" ht="51" x14ac:dyDescent="0.2">
      <c r="A23" s="183" t="s">
        <v>58</v>
      </c>
      <c r="B23" s="185" t="s">
        <v>675</v>
      </c>
      <c r="C23" s="239" t="s">
        <v>45</v>
      </c>
      <c r="D23" s="205">
        <v>66.3</v>
      </c>
      <c r="E23" s="113"/>
      <c r="F23" s="115"/>
      <c r="G23" s="115"/>
      <c r="H23" s="140"/>
      <c r="I23" s="115"/>
      <c r="J23" s="115"/>
      <c r="K23" s="115"/>
      <c r="L23" s="115"/>
      <c r="M23" s="115"/>
      <c r="N23" s="115"/>
      <c r="O23" s="115"/>
    </row>
    <row r="24" spans="1:15" ht="51" x14ac:dyDescent="0.2">
      <c r="A24" s="183" t="s">
        <v>59</v>
      </c>
      <c r="B24" s="185" t="s">
        <v>676</v>
      </c>
      <c r="C24" s="239" t="s">
        <v>45</v>
      </c>
      <c r="D24" s="205">
        <v>57.2</v>
      </c>
      <c r="E24" s="113"/>
      <c r="F24" s="115"/>
      <c r="G24" s="115"/>
      <c r="H24" s="140"/>
      <c r="I24" s="115"/>
      <c r="J24" s="115"/>
      <c r="K24" s="115"/>
      <c r="L24" s="115"/>
      <c r="M24" s="115"/>
      <c r="N24" s="115"/>
      <c r="O24" s="115"/>
    </row>
    <row r="25" spans="1:15" ht="51" x14ac:dyDescent="0.2">
      <c r="A25" s="183" t="s">
        <v>60</v>
      </c>
      <c r="B25" s="185" t="s">
        <v>677</v>
      </c>
      <c r="C25" s="186" t="s">
        <v>45</v>
      </c>
      <c r="D25" s="205">
        <v>53.5</v>
      </c>
      <c r="E25" s="113"/>
      <c r="F25" s="115"/>
      <c r="G25" s="115"/>
      <c r="H25" s="140"/>
      <c r="I25" s="115"/>
      <c r="J25" s="115"/>
      <c r="K25" s="115"/>
      <c r="L25" s="115"/>
      <c r="M25" s="115"/>
      <c r="N25" s="115"/>
      <c r="O25" s="115"/>
    </row>
    <row r="26" spans="1:15" ht="51" x14ac:dyDescent="0.2">
      <c r="A26" s="183" t="s">
        <v>61</v>
      </c>
      <c r="B26" s="185" t="s">
        <v>678</v>
      </c>
      <c r="C26" s="186" t="s">
        <v>45</v>
      </c>
      <c r="D26" s="205">
        <v>174.3</v>
      </c>
      <c r="E26" s="113"/>
      <c r="F26" s="115"/>
      <c r="G26" s="115"/>
      <c r="H26" s="140"/>
      <c r="I26" s="115"/>
      <c r="J26" s="115"/>
      <c r="K26" s="115"/>
      <c r="L26" s="115"/>
      <c r="M26" s="115"/>
      <c r="N26" s="115"/>
      <c r="O26" s="115"/>
    </row>
    <row r="27" spans="1:15" s="106" customFormat="1" ht="51" x14ac:dyDescent="0.2">
      <c r="A27" s="183" t="s">
        <v>62</v>
      </c>
      <c r="B27" s="185" t="s">
        <v>679</v>
      </c>
      <c r="C27" s="195" t="s">
        <v>45</v>
      </c>
      <c r="D27" s="205">
        <v>577.4</v>
      </c>
      <c r="E27" s="113"/>
      <c r="F27" s="115"/>
      <c r="G27" s="115"/>
      <c r="H27" s="140"/>
      <c r="I27" s="115"/>
      <c r="J27" s="115"/>
      <c r="K27" s="115"/>
      <c r="L27" s="115"/>
      <c r="M27" s="115"/>
      <c r="N27" s="115"/>
      <c r="O27" s="115"/>
    </row>
    <row r="28" spans="1:15" s="82" customFormat="1" ht="38.25" x14ac:dyDescent="0.2">
      <c r="A28" s="183" t="s">
        <v>63</v>
      </c>
      <c r="B28" s="240" t="s">
        <v>680</v>
      </c>
      <c r="C28" s="183" t="s">
        <v>503</v>
      </c>
      <c r="D28" s="183">
        <v>15</v>
      </c>
      <c r="E28" s="117"/>
      <c r="F28" s="115"/>
      <c r="G28" s="115"/>
      <c r="H28" s="115"/>
      <c r="I28" s="115"/>
      <c r="J28" s="115"/>
      <c r="K28" s="115"/>
      <c r="L28" s="115"/>
      <c r="M28" s="115"/>
      <c r="N28" s="115"/>
      <c r="O28" s="115"/>
    </row>
    <row r="29" spans="1:15" ht="38.25" x14ac:dyDescent="0.2">
      <c r="A29" s="183" t="s">
        <v>64</v>
      </c>
      <c r="B29" s="240" t="s">
        <v>681</v>
      </c>
      <c r="C29" s="183" t="s">
        <v>503</v>
      </c>
      <c r="D29" s="183">
        <v>12</v>
      </c>
      <c r="E29" s="117"/>
      <c r="F29" s="115"/>
      <c r="G29" s="115"/>
      <c r="H29" s="115"/>
      <c r="I29" s="115"/>
      <c r="J29" s="115"/>
      <c r="K29" s="115"/>
      <c r="L29" s="115"/>
      <c r="M29" s="115"/>
      <c r="N29" s="115"/>
      <c r="O29" s="115"/>
    </row>
    <row r="30" spans="1:15" ht="38.25" x14ac:dyDescent="0.2">
      <c r="A30" s="183" t="s">
        <v>65</v>
      </c>
      <c r="B30" s="240" t="s">
        <v>682</v>
      </c>
      <c r="C30" s="183" t="s">
        <v>503</v>
      </c>
      <c r="D30" s="183">
        <v>1</v>
      </c>
      <c r="E30" s="117"/>
      <c r="F30" s="115"/>
      <c r="G30" s="115"/>
      <c r="H30" s="115"/>
      <c r="I30" s="115"/>
      <c r="J30" s="164"/>
      <c r="K30" s="115"/>
      <c r="L30" s="115"/>
      <c r="M30" s="115"/>
      <c r="N30" s="115"/>
      <c r="O30" s="115"/>
    </row>
    <row r="31" spans="1:15" s="98" customFormat="1" ht="89.25" x14ac:dyDescent="0.2">
      <c r="A31" s="183" t="s">
        <v>66</v>
      </c>
      <c r="B31" s="185" t="s">
        <v>683</v>
      </c>
      <c r="C31" s="183" t="s">
        <v>503</v>
      </c>
      <c r="D31" s="183">
        <v>6</v>
      </c>
      <c r="E31" s="117"/>
      <c r="F31" s="115"/>
      <c r="G31" s="115"/>
      <c r="H31" s="115"/>
      <c r="I31" s="115"/>
      <c r="J31" s="164"/>
      <c r="K31" s="115"/>
      <c r="L31" s="115"/>
      <c r="M31" s="115"/>
      <c r="N31" s="115"/>
      <c r="O31" s="115"/>
    </row>
    <row r="32" spans="1:15" s="98" customFormat="1" ht="89.25" x14ac:dyDescent="0.2">
      <c r="A32" s="183" t="s">
        <v>67</v>
      </c>
      <c r="B32" s="185" t="s">
        <v>684</v>
      </c>
      <c r="C32" s="183" t="s">
        <v>503</v>
      </c>
      <c r="D32" s="183">
        <v>1</v>
      </c>
      <c r="E32" s="117"/>
      <c r="F32" s="115"/>
      <c r="G32" s="115"/>
      <c r="H32" s="140"/>
      <c r="I32" s="115"/>
      <c r="J32" s="115"/>
      <c r="K32" s="115"/>
      <c r="L32" s="115"/>
      <c r="M32" s="115"/>
      <c r="N32" s="115"/>
      <c r="O32" s="115"/>
    </row>
    <row r="33" spans="1:15" s="98" customFormat="1" ht="89.25" x14ac:dyDescent="0.2">
      <c r="A33" s="183" t="s">
        <v>68</v>
      </c>
      <c r="B33" s="185" t="s">
        <v>685</v>
      </c>
      <c r="C33" s="183" t="s">
        <v>503</v>
      </c>
      <c r="D33" s="183">
        <v>15</v>
      </c>
      <c r="E33" s="117"/>
      <c r="F33" s="115"/>
      <c r="G33" s="115"/>
      <c r="H33" s="140"/>
      <c r="I33" s="115"/>
      <c r="J33" s="115"/>
      <c r="K33" s="115"/>
      <c r="L33" s="115"/>
      <c r="M33" s="115"/>
      <c r="N33" s="115"/>
      <c r="O33" s="115"/>
    </row>
    <row r="34" spans="1:15" s="98" customFormat="1" ht="89.25" x14ac:dyDescent="0.2">
      <c r="A34" s="183" t="s">
        <v>69</v>
      </c>
      <c r="B34" s="185" t="s">
        <v>686</v>
      </c>
      <c r="C34" s="183" t="s">
        <v>503</v>
      </c>
      <c r="D34" s="183">
        <v>1</v>
      </c>
      <c r="E34" s="117"/>
      <c r="F34" s="115"/>
      <c r="G34" s="115"/>
      <c r="H34" s="115"/>
      <c r="I34" s="115"/>
      <c r="J34" s="115"/>
      <c r="K34" s="115"/>
      <c r="L34" s="115"/>
      <c r="M34" s="115"/>
      <c r="N34" s="115"/>
      <c r="O34" s="115"/>
    </row>
    <row r="35" spans="1:15" s="98" customFormat="1" ht="89.25" x14ac:dyDescent="0.2">
      <c r="A35" s="183" t="s">
        <v>167</v>
      </c>
      <c r="B35" s="185" t="s">
        <v>687</v>
      </c>
      <c r="C35" s="183" t="s">
        <v>503</v>
      </c>
      <c r="D35" s="183">
        <v>2</v>
      </c>
      <c r="E35" s="117"/>
      <c r="F35" s="115"/>
      <c r="G35" s="115"/>
      <c r="H35" s="140"/>
      <c r="I35" s="115"/>
      <c r="J35" s="115"/>
      <c r="K35" s="115"/>
      <c r="L35" s="115"/>
      <c r="M35" s="115"/>
      <c r="N35" s="115"/>
      <c r="O35" s="115"/>
    </row>
    <row r="36" spans="1:15" s="98" customFormat="1" x14ac:dyDescent="0.2">
      <c r="A36" s="183" t="s">
        <v>168</v>
      </c>
      <c r="B36" s="222" t="s">
        <v>248</v>
      </c>
      <c r="C36" s="208" t="s">
        <v>45</v>
      </c>
      <c r="D36" s="247">
        <f>SUM(D22:D27)</f>
        <v>969.4</v>
      </c>
      <c r="E36" s="117"/>
      <c r="F36" s="115"/>
      <c r="G36" s="115"/>
      <c r="H36" s="115"/>
      <c r="I36" s="115"/>
      <c r="J36" s="115"/>
      <c r="K36" s="115"/>
      <c r="L36" s="115"/>
      <c r="M36" s="115"/>
      <c r="N36" s="115"/>
      <c r="O36" s="115"/>
    </row>
    <row r="37" spans="1:15" s="98" customFormat="1" x14ac:dyDescent="0.2">
      <c r="A37" s="183" t="s">
        <v>169</v>
      </c>
      <c r="B37" s="220" t="s">
        <v>386</v>
      </c>
      <c r="C37" s="208" t="s">
        <v>45</v>
      </c>
      <c r="D37" s="247">
        <f>SUM(D22:D27)</f>
        <v>969.4</v>
      </c>
      <c r="E37" s="117"/>
      <c r="F37" s="115"/>
      <c r="G37" s="115"/>
      <c r="H37" s="115"/>
      <c r="I37" s="115"/>
      <c r="J37" s="115"/>
      <c r="K37" s="115"/>
      <c r="L37" s="115"/>
      <c r="M37" s="115"/>
      <c r="N37" s="115"/>
      <c r="O37" s="115"/>
    </row>
    <row r="38" spans="1:15" s="98" customFormat="1" ht="25.5" x14ac:dyDescent="0.2">
      <c r="A38" s="183" t="s">
        <v>170</v>
      </c>
      <c r="B38" s="175" t="s">
        <v>622</v>
      </c>
      <c r="C38" s="181" t="s">
        <v>504</v>
      </c>
      <c r="D38" s="183">
        <v>24</v>
      </c>
      <c r="E38" s="117"/>
      <c r="F38" s="115"/>
      <c r="G38" s="115"/>
      <c r="H38" s="140"/>
      <c r="I38" s="115"/>
      <c r="J38" s="115"/>
      <c r="K38" s="115"/>
      <c r="L38" s="115"/>
      <c r="M38" s="115"/>
      <c r="N38" s="115"/>
      <c r="O38" s="115"/>
    </row>
    <row r="39" spans="1:15" s="98" customFormat="1" x14ac:dyDescent="0.2">
      <c r="A39" s="183" t="s">
        <v>171</v>
      </c>
      <c r="B39" s="185" t="s">
        <v>249</v>
      </c>
      <c r="C39" s="241" t="s">
        <v>45</v>
      </c>
      <c r="D39" s="247">
        <f>D37</f>
        <v>969.4</v>
      </c>
      <c r="E39" s="117"/>
      <c r="F39" s="115"/>
      <c r="G39" s="115"/>
      <c r="H39" s="140"/>
      <c r="I39" s="115"/>
      <c r="J39" s="115"/>
      <c r="K39" s="115"/>
      <c r="L39" s="115"/>
      <c r="M39" s="115"/>
      <c r="N39" s="115"/>
      <c r="O39" s="115"/>
    </row>
    <row r="40" spans="1:15" s="98" customFormat="1" ht="51" x14ac:dyDescent="0.2">
      <c r="A40" s="183" t="s">
        <v>172</v>
      </c>
      <c r="B40" s="222" t="s">
        <v>217</v>
      </c>
      <c r="C40" s="208" t="s">
        <v>387</v>
      </c>
      <c r="D40" s="248">
        <v>24</v>
      </c>
      <c r="E40" s="117"/>
      <c r="F40" s="115"/>
      <c r="G40" s="115"/>
      <c r="H40" s="140"/>
      <c r="I40" s="115"/>
      <c r="J40" s="115"/>
      <c r="K40" s="115"/>
      <c r="L40" s="115"/>
      <c r="M40" s="115"/>
      <c r="N40" s="115"/>
      <c r="O40" s="115"/>
    </row>
    <row r="41" spans="1:15" s="98" customFormat="1" ht="38.25" x14ac:dyDescent="0.2">
      <c r="A41" s="183" t="s">
        <v>173</v>
      </c>
      <c r="B41" s="175" t="s">
        <v>628</v>
      </c>
      <c r="C41" s="242" t="s">
        <v>501</v>
      </c>
      <c r="D41" s="243">
        <v>20</v>
      </c>
      <c r="E41" s="117"/>
      <c r="F41" s="115"/>
      <c r="G41" s="115"/>
      <c r="H41" s="140"/>
      <c r="I41" s="115"/>
      <c r="J41" s="115"/>
      <c r="K41" s="115"/>
      <c r="L41" s="115"/>
      <c r="M41" s="115"/>
      <c r="N41" s="115"/>
      <c r="O41" s="115"/>
    </row>
    <row r="42" spans="1:15" s="98" customFormat="1" ht="38.25" x14ac:dyDescent="0.2">
      <c r="A42" s="183" t="s">
        <v>174</v>
      </c>
      <c r="B42" s="175" t="s">
        <v>529</v>
      </c>
      <c r="C42" s="242" t="s">
        <v>501</v>
      </c>
      <c r="D42" s="243">
        <v>47</v>
      </c>
      <c r="E42" s="117"/>
      <c r="F42" s="115"/>
      <c r="G42" s="115"/>
      <c r="H42" s="140"/>
      <c r="I42" s="115"/>
      <c r="J42" s="115"/>
      <c r="K42" s="115"/>
      <c r="L42" s="115"/>
      <c r="M42" s="115"/>
      <c r="N42" s="115"/>
      <c r="O42" s="115"/>
    </row>
    <row r="43" spans="1:15" s="98" customFormat="1" x14ac:dyDescent="0.2">
      <c r="A43" s="183" t="s">
        <v>175</v>
      </c>
      <c r="B43" s="244" t="s">
        <v>388</v>
      </c>
      <c r="C43" s="195" t="s">
        <v>387</v>
      </c>
      <c r="D43" s="195">
        <v>2</v>
      </c>
      <c r="E43" s="117"/>
      <c r="F43" s="115"/>
      <c r="G43" s="115"/>
      <c r="H43" s="140"/>
      <c r="I43" s="115"/>
      <c r="J43" s="115"/>
      <c r="K43" s="115"/>
      <c r="L43" s="115"/>
      <c r="M43" s="115"/>
      <c r="N43" s="115"/>
      <c r="O43" s="115"/>
    </row>
    <row r="44" spans="1:15" s="98" customFormat="1" ht="38.25" x14ac:dyDescent="0.2">
      <c r="A44" s="183" t="s">
        <v>176</v>
      </c>
      <c r="B44" s="221" t="s">
        <v>688</v>
      </c>
      <c r="C44" s="176" t="s">
        <v>45</v>
      </c>
      <c r="D44" s="245">
        <v>40</v>
      </c>
      <c r="E44" s="117"/>
      <c r="F44" s="115"/>
      <c r="G44" s="115"/>
      <c r="H44" s="140"/>
      <c r="I44" s="115"/>
      <c r="J44" s="115"/>
      <c r="K44" s="115"/>
      <c r="L44" s="115"/>
      <c r="M44" s="115"/>
      <c r="N44" s="115"/>
      <c r="O44" s="115"/>
    </row>
    <row r="45" spans="1:15" s="98" customFormat="1" ht="24" customHeight="1" x14ac:dyDescent="0.2">
      <c r="A45" s="183" t="s">
        <v>461</v>
      </c>
      <c r="B45" s="221" t="s">
        <v>689</v>
      </c>
      <c r="C45" s="176" t="s">
        <v>504</v>
      </c>
      <c r="D45" s="246">
        <v>20</v>
      </c>
      <c r="E45" s="117"/>
      <c r="F45" s="115"/>
      <c r="G45" s="115"/>
      <c r="H45" s="140"/>
      <c r="I45" s="115"/>
      <c r="J45" s="115"/>
      <c r="K45" s="115"/>
      <c r="L45" s="115"/>
      <c r="M45" s="115"/>
      <c r="N45" s="115"/>
      <c r="O45" s="115"/>
    </row>
    <row r="46" spans="1:15" s="98" customFormat="1" ht="28.5" customHeight="1" x14ac:dyDescent="0.2">
      <c r="A46" s="183" t="s">
        <v>462</v>
      </c>
      <c r="B46" s="221" t="s">
        <v>690</v>
      </c>
      <c r="C46" s="176" t="s">
        <v>504</v>
      </c>
      <c r="D46" s="246">
        <v>40</v>
      </c>
      <c r="E46" s="117"/>
      <c r="F46" s="115"/>
      <c r="G46" s="115"/>
      <c r="H46" s="140"/>
      <c r="I46" s="115"/>
      <c r="J46" s="115"/>
      <c r="K46" s="115"/>
      <c r="L46" s="115"/>
      <c r="M46" s="115"/>
      <c r="N46" s="115"/>
      <c r="O46" s="115"/>
    </row>
    <row r="47" spans="1:15" s="98" customFormat="1" ht="25.5" x14ac:dyDescent="0.2">
      <c r="A47" s="183" t="s">
        <v>463</v>
      </c>
      <c r="B47" s="221" t="s">
        <v>532</v>
      </c>
      <c r="C47" s="176" t="s">
        <v>504</v>
      </c>
      <c r="D47" s="195">
        <v>20</v>
      </c>
      <c r="E47" s="117"/>
      <c r="F47" s="115"/>
      <c r="G47" s="115"/>
      <c r="H47" s="115"/>
      <c r="I47" s="115"/>
      <c r="J47" s="115"/>
      <c r="K47" s="115"/>
      <c r="L47" s="115"/>
      <c r="M47" s="115"/>
      <c r="N47" s="115"/>
      <c r="O47" s="115"/>
    </row>
    <row r="48" spans="1:15" s="39" customFormat="1" x14ac:dyDescent="0.2">
      <c r="A48" s="125"/>
      <c r="B48" s="126" t="s">
        <v>0</v>
      </c>
      <c r="C48" s="127"/>
      <c r="D48" s="125"/>
      <c r="E48" s="42"/>
      <c r="F48" s="43"/>
      <c r="G48" s="45"/>
      <c r="H48" s="44"/>
      <c r="I48" s="45"/>
      <c r="J48" s="44"/>
      <c r="K48" s="45">
        <f>SUM(K11:K47)</f>
        <v>0</v>
      </c>
      <c r="L48" s="44">
        <f>SUM(L11:L47)</f>
        <v>0</v>
      </c>
      <c r="M48" s="45">
        <f>SUM(M11:M47)</f>
        <v>0</v>
      </c>
      <c r="N48" s="44">
        <f>SUM(N11:N47)</f>
        <v>0</v>
      </c>
      <c r="O48" s="70">
        <f>SUM(O11:O47)</f>
        <v>0</v>
      </c>
    </row>
    <row r="49" spans="2:15" x14ac:dyDescent="0.2">
      <c r="J49" s="15" t="s">
        <v>20</v>
      </c>
      <c r="K49" s="14"/>
      <c r="L49" s="14"/>
      <c r="M49" s="14">
        <f>M48*5%</f>
        <v>0</v>
      </c>
      <c r="N49" s="14"/>
      <c r="O49" s="46">
        <f>M49</f>
        <v>0</v>
      </c>
    </row>
    <row r="50" spans="2:15" x14ac:dyDescent="0.2">
      <c r="J50" s="15" t="s">
        <v>14</v>
      </c>
      <c r="K50" s="47">
        <f>SUM(K48:K49)</f>
        <v>0</v>
      </c>
      <c r="L50" s="47">
        <f>SUM(L48:L49)</f>
        <v>0</v>
      </c>
      <c r="M50" s="47">
        <f>SUM(M48:M49)</f>
        <v>0</v>
      </c>
      <c r="N50" s="47">
        <f>SUM(N48:N49)</f>
        <v>0</v>
      </c>
      <c r="O50" s="48">
        <f>SUM(O48:O49)</f>
        <v>0</v>
      </c>
    </row>
    <row r="51" spans="2:15" x14ac:dyDescent="0.2">
      <c r="J51" s="15"/>
      <c r="K51" s="71"/>
      <c r="L51" s="71"/>
      <c r="M51" s="71"/>
      <c r="N51" s="71"/>
      <c r="O51" s="72"/>
    </row>
    <row r="52" spans="2:15" x14ac:dyDescent="0.2">
      <c r="B52" s="49" t="s">
        <v>19</v>
      </c>
      <c r="E52" s="50"/>
    </row>
    <row r="53" spans="2:15" x14ac:dyDescent="0.2">
      <c r="E53" s="50"/>
    </row>
    <row r="54" spans="2:15" x14ac:dyDescent="0.2">
      <c r="B54" s="49" t="s">
        <v>22</v>
      </c>
      <c r="E54" s="50"/>
    </row>
    <row r="55" spans="2:15" x14ac:dyDescent="0.2">
      <c r="E55" s="50"/>
    </row>
  </sheetData>
  <mergeCells count="6">
    <mergeCell ref="K8:O8"/>
    <mergeCell ref="A8:A9"/>
    <mergeCell ref="B8:B9"/>
    <mergeCell ref="C8:C9"/>
    <mergeCell ref="D8:D9"/>
    <mergeCell ref="E8:J8"/>
  </mergeCells>
  <pageMargins left="0.39370078740157483" right="0.35433070866141736" top="1.0236220472440944" bottom="0.39370078740157483" header="0.51181102362204722" footer="0.15748031496062992"/>
  <pageSetup paperSize="9" scale="99" orientation="landscape" horizontalDpi="4294967292" verticalDpi="360" r:id="rId1"/>
  <headerFooter alignWithMargins="0">
    <oddHeader xml:space="preserve">&amp;C&amp;12LOKĀLĀ TĀME Nr. 1-15 
&amp;"Arial,Полужирный"&amp;ULIETUS KANALIZĀCIJAS TĪKLI CELTNIECĪBAS IELĀ&amp;"Arial,Обычный"&amp;U.
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16</vt:i4>
      </vt:variant>
    </vt:vector>
  </HeadingPairs>
  <TitlesOfParts>
    <vt:vector size="24" baseType="lpstr">
      <vt:lpstr>KOPT</vt:lpstr>
      <vt:lpstr>Ū Stac</vt:lpstr>
      <vt:lpstr>ŪKT Fabr</vt:lpstr>
      <vt:lpstr>Ū Saules</vt:lpstr>
      <vt:lpstr>ŪKT Celtn</vt:lpstr>
      <vt:lpstr>ŪKT Stirnu</vt:lpstr>
      <vt:lpstr>Ū M.Stirnu</vt:lpstr>
      <vt:lpstr>LK Celtn </vt:lpstr>
      <vt:lpstr>KOPT!Print_Area</vt:lpstr>
      <vt:lpstr>'LK Celtn '!Print_Area</vt:lpstr>
      <vt:lpstr>'Ū M.Stirnu'!Print_Area</vt:lpstr>
      <vt:lpstr>'Ū Saules'!Print_Area</vt:lpstr>
      <vt:lpstr>'Ū Stac'!Print_Area</vt:lpstr>
      <vt:lpstr>'ŪKT Celtn'!Print_Area</vt:lpstr>
      <vt:lpstr>'ŪKT Fabr'!Print_Area</vt:lpstr>
      <vt:lpstr>'ŪKT Stirnu'!Print_Area</vt:lpstr>
      <vt:lpstr>KOPT!Print_Titles</vt:lpstr>
      <vt:lpstr>'LK Celtn '!Print_Titles</vt:lpstr>
      <vt:lpstr>'Ū M.Stirnu'!Print_Titles</vt:lpstr>
      <vt:lpstr>'Ū Saules'!Print_Titles</vt:lpstr>
      <vt:lpstr>'Ū Stac'!Print_Titles</vt:lpstr>
      <vt:lpstr>'ŪKT Celtn'!Print_Titles</vt:lpstr>
      <vt:lpstr>'ŪKT Fabr'!Print_Titles</vt:lpstr>
      <vt:lpstr>'ŪKT Stirnu'!Print_Titles</vt:lpstr>
    </vt:vector>
  </TitlesOfParts>
  <Company>Universe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Linda</cp:lastModifiedBy>
  <cp:lastPrinted>2016-08-20T17:24:16Z</cp:lastPrinted>
  <dcterms:created xsi:type="dcterms:W3CDTF">1999-12-06T13:05:42Z</dcterms:created>
  <dcterms:modified xsi:type="dcterms:W3CDTF">2016-09-29T12:37:52Z</dcterms:modified>
</cp:coreProperties>
</file>